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chaelgrady/Dropbox/My Mac (Michael’s MacBook Air)/Documents/"/>
    </mc:Choice>
  </mc:AlternateContent>
  <xr:revisionPtr revIDLastSave="0" documentId="8_{FD5937D5-C394-E74D-AAA6-27341C63B04B}" xr6:coauthVersionLast="47" xr6:coauthVersionMax="47" xr10:uidLastSave="{00000000-0000-0000-0000-000000000000}"/>
  <bookViews>
    <workbookView xWindow="1600" yWindow="1040" windowWidth="25360" windowHeight="15820" tabRatio="934" xr2:uid="{00000000-000D-0000-FFFF-FFFF00000000}"/>
  </bookViews>
  <sheets>
    <sheet name="GDP and Debt Summary" sheetId="1" r:id="rId1"/>
    <sheet name="Debt Charts" sheetId="14" r:id="rId2"/>
    <sheet name="R&amp;R Data" sheetId="15" r:id="rId3"/>
  </sheets>
  <definedNames>
    <definedName name="_xlnm.Print_Titles" localSheetId="0">'GDP and Debt Summary'!#REF!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5" i="14" l="1"/>
  <c r="H65" i="14"/>
  <c r="U11" i="1"/>
  <c r="S11" i="1"/>
  <c r="N11" i="1"/>
  <c r="O11" i="1" s="1"/>
  <c r="J11" i="1"/>
  <c r="C11" i="1"/>
  <c r="I11" i="1"/>
  <c r="I6" i="1"/>
  <c r="I7" i="1"/>
  <c r="H11" i="1"/>
  <c r="H6" i="1"/>
  <c r="H7" i="1"/>
  <c r="H8" i="1"/>
  <c r="I8" i="1" s="1"/>
  <c r="H9" i="1"/>
  <c r="I9" i="1" s="1"/>
  <c r="H10" i="1" l="1"/>
  <c r="I10" i="1" s="1"/>
  <c r="G64" i="14"/>
  <c r="H64" i="14"/>
  <c r="E12" i="1"/>
  <c r="U12" i="1"/>
  <c r="S12" i="1"/>
  <c r="N12" i="1"/>
  <c r="O12" i="1"/>
  <c r="J12" i="1"/>
  <c r="H12" i="1"/>
  <c r="I12" i="1" s="1"/>
  <c r="G63" i="14"/>
  <c r="H63" i="14"/>
  <c r="H13" i="1"/>
  <c r="I13" i="1" s="1"/>
  <c r="H14" i="1"/>
  <c r="H15" i="1"/>
  <c r="I15" i="1" s="1"/>
  <c r="H16" i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N13" i="1"/>
  <c r="O13" i="1" s="1"/>
  <c r="U13" i="1"/>
  <c r="S13" i="1"/>
  <c r="E13" i="1"/>
  <c r="J13" i="1"/>
  <c r="G62" i="14"/>
  <c r="H62" i="14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U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14" i="1"/>
  <c r="E14" i="1"/>
  <c r="I14" i="1"/>
  <c r="J14" i="1"/>
  <c r="N14" i="1"/>
  <c r="O14" i="1"/>
  <c r="H61" i="14"/>
  <c r="G61" i="14"/>
  <c r="N15" i="1"/>
  <c r="O15" i="1"/>
  <c r="U15" i="1"/>
  <c r="J15" i="1"/>
  <c r="E15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17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H60" i="14"/>
  <c r="G60" i="14"/>
  <c r="E48" i="1"/>
  <c r="G5" i="14"/>
  <c r="G6" i="14"/>
  <c r="G7" i="14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42" i="1"/>
  <c r="H8" i="14"/>
  <c r="H9" i="14"/>
  <c r="H10" i="14"/>
  <c r="H11" i="14"/>
  <c r="H12" i="14"/>
  <c r="H13" i="14"/>
  <c r="H14" i="14"/>
  <c r="G59" i="14"/>
  <c r="H59" i="14"/>
  <c r="E51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9" i="1"/>
  <c r="E50" i="1"/>
  <c r="E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 s="1"/>
  <c r="N17" i="1"/>
  <c r="O17" i="1"/>
  <c r="H58" i="14"/>
  <c r="G58" i="14"/>
  <c r="G56" i="14"/>
  <c r="G57" i="14"/>
  <c r="H16" i="14"/>
  <c r="H17" i="14"/>
  <c r="H18" i="14"/>
  <c r="H19" i="14"/>
  <c r="H20" i="14"/>
  <c r="H21" i="14"/>
  <c r="H22" i="14"/>
  <c r="H23" i="14"/>
  <c r="H24" i="14"/>
  <c r="H25" i="14"/>
  <c r="G26" i="14"/>
  <c r="H26" i="14"/>
  <c r="G27" i="14"/>
  <c r="H27" i="14"/>
  <c r="G28" i="14"/>
  <c r="H28" i="14"/>
  <c r="G29" i="14"/>
  <c r="H29" i="14"/>
  <c r="G30" i="14"/>
  <c r="H30" i="14"/>
  <c r="G31" i="14"/>
  <c r="H31" i="14"/>
  <c r="G32" i="14"/>
  <c r="H32" i="14"/>
  <c r="G33" i="14"/>
  <c r="H33" i="14"/>
  <c r="G34" i="14"/>
  <c r="H34" i="14"/>
  <c r="G35" i="14"/>
  <c r="H35" i="14"/>
  <c r="G36" i="14"/>
  <c r="H36" i="14"/>
  <c r="G37" i="14"/>
  <c r="H37" i="14"/>
  <c r="G38" i="14"/>
  <c r="H38" i="14"/>
  <c r="G39" i="14"/>
  <c r="H39" i="14"/>
  <c r="G40" i="14"/>
  <c r="H40" i="14"/>
  <c r="G41" i="14"/>
  <c r="H41" i="14"/>
  <c r="G42" i="14"/>
  <c r="H42" i="14"/>
  <c r="G43" i="14"/>
  <c r="H43" i="14"/>
  <c r="G44" i="14"/>
  <c r="H44" i="14"/>
  <c r="G45" i="14"/>
  <c r="H45" i="14"/>
  <c r="G46" i="14"/>
  <c r="H46" i="14"/>
  <c r="G47" i="14"/>
  <c r="H47" i="14"/>
  <c r="G48" i="14"/>
  <c r="H48" i="14"/>
  <c r="G49" i="14"/>
  <c r="H49" i="14"/>
  <c r="G50" i="14"/>
  <c r="H50" i="14"/>
  <c r="G51" i="14"/>
  <c r="H51" i="14"/>
  <c r="G52" i="14"/>
  <c r="H52" i="14"/>
  <c r="G53" i="14"/>
  <c r="H53" i="14"/>
  <c r="G54" i="14"/>
  <c r="H54" i="14"/>
  <c r="G55" i="14"/>
  <c r="H55" i="14"/>
  <c r="H56" i="14"/>
  <c r="H57" i="14"/>
  <c r="H15" i="14"/>
</calcChain>
</file>

<file path=xl/sharedStrings.xml><?xml version="1.0" encoding="utf-8"?>
<sst xmlns="http://schemas.openxmlformats.org/spreadsheetml/2006/main" count="624" uniqueCount="96">
  <si>
    <t>-</t>
  </si>
  <si>
    <t>Sources:</t>
  </si>
  <si>
    <t>Note:</t>
  </si>
  <si>
    <t>GDP</t>
  </si>
  <si>
    <t xml:space="preserve"> - </t>
  </si>
  <si>
    <t xml:space="preserve">Government Debt to GDP  </t>
  </si>
  <si>
    <t xml:space="preserve">Private Debt to GDP  </t>
  </si>
  <si>
    <t>In million pounds</t>
  </si>
  <si>
    <t>[3]. CarmenReinhart.com/data/</t>
  </si>
  <si>
    <t>Public Debt</t>
  </si>
  <si>
    <t>Private Debt</t>
  </si>
  <si>
    <t>Private Debt to GDP</t>
  </si>
  <si>
    <t>Public Debt to GDP</t>
  </si>
  <si>
    <t>Note: Indicators denote period of financial crisis; see Appendix H for corresponding list.</t>
  </si>
  <si>
    <t xml:space="preserve">   Year   </t>
  </si>
  <si>
    <t xml:space="preserve">Nominal GDP   </t>
  </si>
  <si>
    <t xml:space="preserve">Government Debt   </t>
  </si>
  <si>
    <t xml:space="preserve">   Private Debt   </t>
  </si>
  <si>
    <t xml:space="preserve">Exports   </t>
  </si>
  <si>
    <t xml:space="preserve">Imports   </t>
  </si>
  <si>
    <t xml:space="preserve">Net Exports  </t>
  </si>
  <si>
    <t>Net Exports to GDP</t>
  </si>
  <si>
    <t>CPI Index</t>
  </si>
  <si>
    <t>Inflation Rate</t>
  </si>
  <si>
    <t xml:space="preserve">Total Market Cap </t>
  </si>
  <si>
    <t>Market Cap to GDP</t>
  </si>
  <si>
    <t xml:space="preserve">Population  </t>
  </si>
  <si>
    <t xml:space="preserve">IMF    </t>
  </si>
  <si>
    <t xml:space="preserve">R&amp;R   </t>
  </si>
  <si>
    <t xml:space="preserve">Household </t>
  </si>
  <si>
    <t>Non-financial Corporations</t>
  </si>
  <si>
    <t xml:space="preserve">Total   </t>
  </si>
  <si>
    <t>[1]</t>
  </si>
  <si>
    <t>[2]</t>
  </si>
  <si>
    <t>[3]</t>
  </si>
  <si>
    <t>[4]</t>
  </si>
  <si>
    <t>[5]</t>
  </si>
  <si>
    <t>[4]. BIS, Bank for International Settlements</t>
  </si>
  <si>
    <t>2) CPI Index - 2010=100</t>
  </si>
  <si>
    <t>3) Inflation rate based on 12-month change in CPI</t>
  </si>
  <si>
    <t>Interest Rates</t>
  </si>
  <si>
    <t>Lending</t>
  </si>
  <si>
    <t>Treasury Bills</t>
  </si>
  <si>
    <t>[6]</t>
  </si>
  <si>
    <t>4) R&amp;R column includes only central government debt for years 1960-1979</t>
  </si>
  <si>
    <t xml:space="preserve">Current Account Balance   </t>
  </si>
  <si>
    <t xml:space="preserve">Current Account Balance to GDP   </t>
  </si>
  <si>
    <t>United Kingdom: Debt-to-GDP(or GNP, as detailed) ratios</t>
  </si>
  <si>
    <t>© 2010 by Carmen M. Reinhart and Kenneth S. Rogoff. All rights reserved.</t>
  </si>
  <si>
    <t>Based on:</t>
  </si>
  <si>
    <t>Period:</t>
  </si>
  <si>
    <t>Series</t>
  </si>
  <si>
    <t>1790-2003</t>
  </si>
  <si>
    <t>Nominal GDP</t>
  </si>
  <si>
    <t>1948-2010</t>
  </si>
  <si>
    <t>1980-2010</t>
  </si>
  <si>
    <t>Total gross general government debt</t>
  </si>
  <si>
    <t>1970-2002</t>
  </si>
  <si>
    <t>Gross external debt liabilities:  portfolio debt + other investment</t>
  </si>
  <si>
    <t>1692-2010</t>
  </si>
  <si>
    <t>Total net central government debt</t>
  </si>
  <si>
    <t>Ukpublicspending, http://www.ukpublicspending.co.uk/downloadsrs_ukgs.php?codes=CKTOT_GKTOT_LKTOT_LKTRA&amp;units=r&amp;group=&amp;fy=2008</t>
  </si>
  <si>
    <t>2003-2010</t>
  </si>
  <si>
    <t>Total gross external debt</t>
  </si>
  <si>
    <t>Notes: External debt data for 2010 are through the first quarter.</t>
  </si>
  <si>
    <t xml:space="preserve"> </t>
  </si>
  <si>
    <t>1970-2010</t>
  </si>
  <si>
    <t>Total (domestic plus external)</t>
  </si>
  <si>
    <t>Total (public plus private)</t>
  </si>
  <si>
    <t>net central government</t>
  </si>
  <si>
    <t>gross general government</t>
  </si>
  <si>
    <t>gross external</t>
  </si>
  <si>
    <t>debt/GDP</t>
  </si>
  <si>
    <t>Debt/GNP</t>
  </si>
  <si>
    <r>
      <t xml:space="preserve">Source: Reinhart, Camen M. and Kenneth S. Rogoff, “From Financial Crash to Debt Crisis,” NBER Working Paper 15795, March 2010. Forthcoming in </t>
    </r>
    <r>
      <rPr>
        <i/>
        <sz val="12"/>
        <rFont val="Times New Roman"/>
        <family val="1"/>
      </rPr>
      <t xml:space="preserve">American Economic Review. </t>
    </r>
    <r>
      <rPr>
        <sz val="12"/>
        <rFont val="Times New Roman"/>
        <family val="1"/>
      </rPr>
      <t xml:space="preserve"> </t>
    </r>
  </si>
  <si>
    <r>
      <t>Carter, Susan B., Scott Gartner, Michael Haines, Alan Holmestead, Richard Sutch, and Gavin Wright, eds. (2006).</t>
    </r>
    <r>
      <rPr>
        <i/>
        <sz val="12"/>
        <rFont val="Times New Roman"/>
        <family val="1"/>
      </rPr>
      <t xml:space="preserve"> Historical Statistics of the United States: Millennial Edition. </t>
    </r>
    <r>
      <rPr>
        <sz val="12"/>
        <rFont val="Times New Roman"/>
        <family val="1"/>
      </rPr>
      <t>Cambridge: Cambridge University Press. Available at http://hsus.cambridge.org/HSUSWeb/HSUSEntryServlet.</t>
    </r>
  </si>
  <si>
    <r>
      <t xml:space="preserve">International Monetary Fund, various issues, </t>
    </r>
    <r>
      <rPr>
        <i/>
        <sz val="11"/>
        <rFont val="Times New Roman"/>
        <family val="1"/>
      </rPr>
      <t>International Financial Statistics</t>
    </r>
    <r>
      <rPr>
        <sz val="10"/>
        <rFont val="Arial"/>
        <family val="2"/>
      </rPr>
      <t xml:space="preserve"> and </t>
    </r>
    <r>
      <rPr>
        <i/>
        <sz val="11"/>
        <rFont val="Times New Roman"/>
        <family val="1"/>
      </rPr>
      <t xml:space="preserve">World Economic Outlook, </t>
    </r>
    <r>
      <rPr>
        <sz val="11"/>
        <rFont val="Times New Roman"/>
        <family val="1"/>
      </rPr>
      <t>Washington DC.</t>
    </r>
  </si>
  <si>
    <r>
      <t>International Monetary Fund, various issues,</t>
    </r>
    <r>
      <rPr>
        <sz val="10"/>
        <rFont val="Arial"/>
        <family val="2"/>
      </rPr>
      <t xml:space="preserve"> </t>
    </r>
    <r>
      <rPr>
        <i/>
        <sz val="11"/>
        <rFont val="Times New Roman"/>
        <family val="1"/>
      </rPr>
      <t xml:space="preserve">World Economic Outlook, </t>
    </r>
    <r>
      <rPr>
        <sz val="11"/>
        <rFont val="Times New Roman"/>
        <family val="1"/>
      </rPr>
      <t>Washington DC.</t>
    </r>
  </si>
  <si>
    <r>
      <t>Lane, Philip R. and Gian Maria Milesi-Ferretti (2010), "The External Wealth of Nations Mark II: Revised Extended Estimates of Foreign Assets and Liabilities,1970-2004" in Crowe et. a. eds.,</t>
    </r>
    <r>
      <rPr>
        <i/>
        <sz val="11"/>
        <rFont val="Times New Roman"/>
        <family val="1"/>
      </rPr>
      <t xml:space="preserve"> Macrofinancial Linkages: Trends, Crises, and Policies, Washington DC: International Monetary Fund.</t>
    </r>
  </si>
  <si>
    <r>
      <t>World Bank, Various years. Quarterly External Debt Statistics</t>
    </r>
    <r>
      <rPr>
        <sz val="11"/>
        <rFont val="Times New Roman"/>
        <family val="1"/>
      </rPr>
      <t xml:space="preserve">, Washington D.C.:World Bank </t>
    </r>
  </si>
  <si>
    <t xml:space="preserve">[1]. UNdata; 1960-69- World Bank; 1946-1959 - Global Financial Data </t>
  </si>
  <si>
    <t>[7]</t>
  </si>
  <si>
    <t>[7]. International Monetary Fund, International Financial Statistics</t>
  </si>
  <si>
    <t>[5]. Office for National Statistics</t>
  </si>
  <si>
    <t>[6]. World Bank</t>
  </si>
  <si>
    <t>M2</t>
  </si>
  <si>
    <t>M2 to GDP</t>
  </si>
  <si>
    <t>[8]. CEIC Data</t>
  </si>
  <si>
    <t>[8]</t>
  </si>
  <si>
    <t>[2]. International Monetary Fund, World Economic Outlook Database, April 2018</t>
  </si>
  <si>
    <t>1) Quarterly and 2017-2018 GDP - IMF International Financial Statistics (GDP is sum of previous four quarters.)</t>
  </si>
  <si>
    <t>2020 Q1</t>
  </si>
  <si>
    <t>2020 Q2</t>
  </si>
  <si>
    <t>2020 Q3</t>
  </si>
  <si>
    <t>2020 Q4</t>
  </si>
  <si>
    <t>2021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</si>
</sst>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Calibri"/>
      <family val="2"/>
    </font>
    <font>
      <b/>
      <u/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2"/>
    </font>
    <font>
      <sz val="11"/>
      <color theme="1"/>
      <name val="Arial"/>
      <family val="2"/>
    </font>
    <font>
      <sz val="11"/>
      <name val="Arial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1F497D"/>
        <bgColor rgb="FF00000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/>
      <right style="thin">
        <color indexed="64"/>
      </right>
      <top/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indexed="64"/>
      </left>
      <right style="thin">
        <color theme="2"/>
      </right>
      <top style="thin">
        <color theme="2"/>
      </top>
      <bottom/>
      <diagonal/>
    </border>
    <border>
      <left/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/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indexed="64"/>
      </left>
      <right style="thin">
        <color theme="2"/>
      </right>
      <top style="thin">
        <color theme="0" tint="-4.9989318521683403E-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0" tint="-4.9989318521683403E-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2"/>
      </left>
      <right style="thin">
        <color theme="2"/>
      </right>
      <top/>
      <bottom style="thin">
        <color theme="0" tint="-4.9989318521683403E-2"/>
      </bottom>
      <diagonal/>
    </border>
    <border>
      <left style="thin">
        <color theme="2"/>
      </left>
      <right style="thin">
        <color indexed="64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theme="2"/>
      </right>
      <top/>
      <bottom style="thin">
        <color theme="0" tint="-4.9989318521683403E-2"/>
      </bottom>
      <diagonal/>
    </border>
    <border>
      <left style="thin">
        <color theme="2"/>
      </left>
      <right style="thin">
        <color theme="2"/>
      </right>
      <top/>
      <bottom style="double">
        <color indexed="64"/>
      </bottom>
      <diagonal/>
    </border>
    <border>
      <left style="thin">
        <color theme="2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indexed="64"/>
      </left>
      <right style="thin">
        <color theme="2"/>
      </right>
      <top/>
      <bottom style="double">
        <color indexed="64"/>
      </bottom>
      <diagonal/>
    </border>
    <border>
      <left style="thin">
        <color theme="2"/>
      </left>
      <right style="thin">
        <color theme="2"/>
      </right>
      <top style="thin">
        <color theme="0" tint="-4.9989318521683403E-2"/>
      </top>
      <bottom style="thin">
        <color theme="2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3" fillId="0" borderId="0"/>
    <xf numFmtId="9" fontId="2" fillId="0" borderId="0" applyFont="0" applyFill="0" applyBorder="0" applyAlignment="0" applyProtection="0"/>
  </cellStyleXfs>
  <cellXfs count="226">
    <xf numFmtId="0" fontId="0" fillId="0" borderId="0" xfId="0"/>
    <xf numFmtId="0" fontId="5" fillId="0" borderId="0" xfId="0" applyFont="1" applyAlignment="1">
      <alignment horizontal="center" vertical="top" wrapText="1"/>
    </xf>
    <xf numFmtId="164" fontId="0" fillId="0" borderId="0" xfId="2" applyNumberFormat="1" applyFont="1"/>
    <xf numFmtId="164" fontId="3" fillId="0" borderId="0" xfId="2" applyNumberFormat="1" applyFont="1" applyBorder="1"/>
    <xf numFmtId="9" fontId="3" fillId="0" borderId="0" xfId="7" applyFont="1" applyBorder="1"/>
    <xf numFmtId="164" fontId="6" fillId="0" borderId="20" xfId="2" applyNumberFormat="1" applyFont="1" applyBorder="1" applyAlignment="1">
      <alignment horizontal="right"/>
    </xf>
    <xf numFmtId="164" fontId="6" fillId="0" borderId="21" xfId="0" applyNumberFormat="1" applyFont="1" applyBorder="1" applyAlignment="1">
      <alignment horizontal="right"/>
    </xf>
    <xf numFmtId="0" fontId="6" fillId="0" borderId="21" xfId="2" applyNumberFormat="1" applyFont="1" applyBorder="1" applyAlignment="1">
      <alignment horizontal="right"/>
    </xf>
    <xf numFmtId="164" fontId="6" fillId="0" borderId="21" xfId="2" applyNumberFormat="1" applyFont="1" applyBorder="1" applyAlignment="1">
      <alignment horizontal="right"/>
    </xf>
    <xf numFmtId="164" fontId="6" fillId="0" borderId="22" xfId="2" applyNumberFormat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9" fontId="6" fillId="0" borderId="21" xfId="7" applyFont="1" applyBorder="1" applyAlignment="1">
      <alignment horizontal="right"/>
    </xf>
    <xf numFmtId="0" fontId="6" fillId="0" borderId="23" xfId="2" applyNumberFormat="1" applyFont="1" applyBorder="1" applyAlignment="1">
      <alignment horizontal="right"/>
    </xf>
    <xf numFmtId="164" fontId="6" fillId="0" borderId="23" xfId="2" applyNumberFormat="1" applyFont="1" applyBorder="1" applyAlignment="1">
      <alignment horizontal="right"/>
    </xf>
    <xf numFmtId="9" fontId="6" fillId="0" borderId="23" xfId="7" applyFont="1" applyBorder="1" applyAlignment="1">
      <alignment horizontal="right"/>
    </xf>
    <xf numFmtId="164" fontId="6" fillId="0" borderId="24" xfId="0" applyNumberFormat="1" applyFont="1" applyBorder="1" applyAlignment="1">
      <alignment horizontal="right"/>
    </xf>
    <xf numFmtId="0" fontId="6" fillId="0" borderId="25" xfId="2" applyNumberFormat="1" applyFont="1" applyBorder="1" applyAlignment="1">
      <alignment horizontal="right"/>
    </xf>
    <xf numFmtId="164" fontId="6" fillId="0" borderId="25" xfId="0" applyNumberFormat="1" applyFont="1" applyBorder="1" applyAlignment="1">
      <alignment horizontal="right"/>
    </xf>
    <xf numFmtId="0" fontId="6" fillId="0" borderId="24" xfId="2" applyNumberFormat="1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164" fontId="6" fillId="0" borderId="26" xfId="2" applyNumberFormat="1" applyFont="1" applyBorder="1" applyAlignment="1">
      <alignment horizontal="right"/>
    </xf>
    <xf numFmtId="0" fontId="3" fillId="0" borderId="0" xfId="0" applyFont="1" applyBorder="1"/>
    <xf numFmtId="165" fontId="3" fillId="0" borderId="0" xfId="0" applyNumberFormat="1" applyFont="1" applyBorder="1"/>
    <xf numFmtId="9" fontId="3" fillId="0" borderId="0" xfId="0" applyNumberFormat="1" applyFont="1" applyBorder="1"/>
    <xf numFmtId="164" fontId="3" fillId="0" borderId="0" xfId="2" applyNumberFormat="1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2" applyNumberFormat="1" applyFont="1" applyBorder="1" applyAlignment="1">
      <alignment horizontal="right"/>
    </xf>
    <xf numFmtId="10" fontId="3" fillId="0" borderId="0" xfId="7" applyNumberFormat="1" applyFont="1" applyBorder="1"/>
    <xf numFmtId="0" fontId="14" fillId="0" borderId="0" xfId="0" applyFont="1"/>
    <xf numFmtId="9" fontId="14" fillId="0" borderId="0" xfId="7" applyFont="1"/>
    <xf numFmtId="1" fontId="14" fillId="0" borderId="0" xfId="0" applyNumberFormat="1" applyFont="1"/>
    <xf numFmtId="164" fontId="14" fillId="0" borderId="0" xfId="2" applyNumberFormat="1" applyFont="1"/>
    <xf numFmtId="9" fontId="14" fillId="0" borderId="0" xfId="7" applyFont="1" applyBorder="1"/>
    <xf numFmtId="164" fontId="14" fillId="0" borderId="0" xfId="2" applyNumberFormat="1" applyFont="1" applyBorder="1"/>
    <xf numFmtId="0" fontId="7" fillId="0" borderId="0" xfId="0" applyFont="1" applyAlignment="1"/>
    <xf numFmtId="164" fontId="12" fillId="0" borderId="0" xfId="2" applyNumberFormat="1" applyFont="1" applyBorder="1"/>
    <xf numFmtId="9" fontId="12" fillId="0" borderId="0" xfId="7" applyFont="1"/>
    <xf numFmtId="0" fontId="12" fillId="0" borderId="0" xfId="0" applyFont="1"/>
    <xf numFmtId="1" fontId="12" fillId="0" borderId="0" xfId="0" applyNumberFormat="1" applyFont="1"/>
    <xf numFmtId="164" fontId="12" fillId="0" borderId="0" xfId="2" applyNumberFormat="1" applyFont="1"/>
    <xf numFmtId="0" fontId="6" fillId="0" borderId="21" xfId="0" applyNumberFormat="1" applyFont="1" applyBorder="1" applyAlignment="1">
      <alignment horizontal="right"/>
    </xf>
    <xf numFmtId="0" fontId="6" fillId="0" borderId="21" xfId="0" applyFont="1" applyFill="1" applyBorder="1" applyAlignment="1">
      <alignment horizontal="right"/>
    </xf>
    <xf numFmtId="0" fontId="6" fillId="0" borderId="27" xfId="0" applyFont="1" applyFill="1" applyBorder="1" applyAlignment="1">
      <alignment horizontal="right"/>
    </xf>
    <xf numFmtId="164" fontId="6" fillId="0" borderId="21" xfId="0" applyNumberFormat="1" applyFont="1" applyBorder="1"/>
    <xf numFmtId="0" fontId="6" fillId="0" borderId="28" xfId="0" applyFont="1" applyFill="1" applyBorder="1" applyAlignment="1">
      <alignment horizontal="right"/>
    </xf>
    <xf numFmtId="164" fontId="6" fillId="0" borderId="23" xfId="0" applyNumberFormat="1" applyFont="1" applyBorder="1"/>
    <xf numFmtId="2" fontId="6" fillId="0" borderId="29" xfId="0" applyNumberFormat="1" applyFont="1" applyBorder="1"/>
    <xf numFmtId="9" fontId="6" fillId="0" borderId="30" xfId="0" applyNumberFormat="1" applyFont="1" applyBorder="1"/>
    <xf numFmtId="2" fontId="6" fillId="0" borderId="20" xfId="0" applyNumberFormat="1" applyFont="1" applyBorder="1"/>
    <xf numFmtId="9" fontId="6" fillId="0" borderId="27" xfId="0" applyNumberFormat="1" applyFont="1" applyBorder="1"/>
    <xf numFmtId="0" fontId="6" fillId="0" borderId="20" xfId="0" applyFont="1" applyFill="1" applyBorder="1" applyAlignment="1">
      <alignment horizontal="right"/>
    </xf>
    <xf numFmtId="0" fontId="6" fillId="0" borderId="26" xfId="0" applyFont="1" applyFill="1" applyBorder="1" applyAlignment="1">
      <alignment horizontal="right"/>
    </xf>
    <xf numFmtId="10" fontId="6" fillId="0" borderId="30" xfId="0" applyNumberFormat="1" applyFont="1" applyBorder="1"/>
    <xf numFmtId="10" fontId="6" fillId="0" borderId="31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14" fillId="0" borderId="1" xfId="0" applyFont="1" applyBorder="1"/>
    <xf numFmtId="164" fontId="14" fillId="0" borderId="1" xfId="2" applyNumberFormat="1" applyFont="1" applyBorder="1" applyAlignment="1">
      <alignment horizontal="center" vertical="center"/>
    </xf>
    <xf numFmtId="9" fontId="14" fillId="0" borderId="1" xfId="7" applyFont="1" applyBorder="1" applyAlignment="1">
      <alignment horizontal="center" vertical="center"/>
    </xf>
    <xf numFmtId="0" fontId="0" fillId="0" borderId="0" xfId="0" applyFont="1" applyBorder="1"/>
    <xf numFmtId="166" fontId="0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9" fontId="6" fillId="0" borderId="27" xfId="7" applyFont="1" applyBorder="1" applyAlignment="1">
      <alignment horizontal="right"/>
    </xf>
    <xf numFmtId="164" fontId="16" fillId="0" borderId="21" xfId="2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33" xfId="0" applyFont="1" applyFill="1" applyBorder="1" applyAlignment="1">
      <alignment horizontal="right"/>
    </xf>
    <xf numFmtId="0" fontId="0" fillId="0" borderId="0" xfId="0" applyBorder="1"/>
    <xf numFmtId="164" fontId="6" fillId="0" borderId="25" xfId="2" applyNumberFormat="1" applyFont="1" applyBorder="1" applyAlignment="1">
      <alignment horizontal="right"/>
    </xf>
    <xf numFmtId="164" fontId="6" fillId="0" borderId="24" xfId="2" applyNumberFormat="1" applyFont="1" applyBorder="1" applyAlignment="1">
      <alignment horizontal="right"/>
    </xf>
    <xf numFmtId="0" fontId="8" fillId="0" borderId="0" xfId="6" applyFont="1" applyFill="1" applyAlignment="1" applyProtection="1">
      <alignment horizontal="right"/>
    </xf>
    <xf numFmtId="0" fontId="8" fillId="0" borderId="0" xfId="6" applyFont="1"/>
    <xf numFmtId="0" fontId="9" fillId="0" borderId="0" xfId="6" applyFont="1"/>
    <xf numFmtId="0" fontId="11" fillId="0" borderId="0" xfId="6" applyFont="1"/>
    <xf numFmtId="0" fontId="8" fillId="0" borderId="0" xfId="6" applyFont="1" applyFill="1"/>
    <xf numFmtId="165" fontId="8" fillId="0" borderId="0" xfId="6" applyNumberFormat="1" applyFont="1"/>
    <xf numFmtId="0" fontId="6" fillId="0" borderId="34" xfId="0" applyFont="1" applyBorder="1" applyAlignment="1">
      <alignment horizontal="right"/>
    </xf>
    <xf numFmtId="164" fontId="6" fillId="0" borderId="34" xfId="0" applyNumberFormat="1" applyFont="1" applyBorder="1" applyAlignment="1">
      <alignment horizontal="right"/>
    </xf>
    <xf numFmtId="164" fontId="6" fillId="0" borderId="35" xfId="2" applyNumberFormat="1" applyFont="1" applyBorder="1" applyAlignment="1">
      <alignment horizontal="right"/>
    </xf>
    <xf numFmtId="9" fontId="6" fillId="0" borderId="35" xfId="7" applyFont="1" applyBorder="1" applyAlignment="1">
      <alignment horizontal="right"/>
    </xf>
    <xf numFmtId="164" fontId="6" fillId="0" borderId="36" xfId="2" applyNumberFormat="1" applyFont="1" applyBorder="1" applyAlignment="1">
      <alignment horizontal="right"/>
    </xf>
    <xf numFmtId="164" fontId="16" fillId="0" borderId="35" xfId="2" applyNumberFormat="1" applyFont="1" applyBorder="1" applyAlignment="1">
      <alignment horizontal="right"/>
    </xf>
    <xf numFmtId="3" fontId="6" fillId="0" borderId="35" xfId="0" applyNumberFormat="1" applyFont="1" applyBorder="1" applyAlignment="1">
      <alignment horizontal="right"/>
    </xf>
    <xf numFmtId="9" fontId="6" fillId="0" borderId="33" xfId="7" applyFont="1" applyBorder="1" applyAlignment="1">
      <alignment horizontal="right"/>
    </xf>
    <xf numFmtId="0" fontId="6" fillId="0" borderId="36" xfId="0" applyFont="1" applyFill="1" applyBorder="1" applyAlignment="1">
      <alignment horizontal="right"/>
    </xf>
    <xf numFmtId="10" fontId="6" fillId="0" borderId="37" xfId="7" applyNumberFormat="1" applyFont="1" applyBorder="1" applyAlignment="1">
      <alignment horizontal="right"/>
    </xf>
    <xf numFmtId="0" fontId="6" fillId="0" borderId="35" xfId="0" applyFont="1" applyFill="1" applyBorder="1" applyAlignment="1">
      <alignment horizontal="right"/>
    </xf>
    <xf numFmtId="164" fontId="6" fillId="0" borderId="34" xfId="2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4" fontId="6" fillId="0" borderId="0" xfId="2" applyNumberFormat="1" applyFont="1" applyBorder="1" applyAlignment="1">
      <alignment horizontal="right"/>
    </xf>
    <xf numFmtId="9" fontId="6" fillId="0" borderId="0" xfId="7" applyFont="1" applyBorder="1" applyAlignment="1">
      <alignment horizontal="right"/>
    </xf>
    <xf numFmtId="164" fontId="16" fillId="0" borderId="0" xfId="2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14" fillId="0" borderId="1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right"/>
    </xf>
    <xf numFmtId="10" fontId="6" fillId="0" borderId="4" xfId="7" applyNumberFormat="1" applyFont="1" applyBorder="1" applyAlignment="1">
      <alignment horizontal="right"/>
    </xf>
    <xf numFmtId="9" fontId="6" fillId="0" borderId="30" xfId="0" applyNumberFormat="1" applyFont="1" applyFill="1" applyBorder="1" applyAlignment="1">
      <alignment horizontal="right" wrapText="1"/>
    </xf>
    <xf numFmtId="0" fontId="6" fillId="0" borderId="27" xfId="2" applyNumberFormat="1" applyFont="1" applyBorder="1" applyAlignment="1">
      <alignment horizontal="right"/>
    </xf>
    <xf numFmtId="0" fontId="6" fillId="0" borderId="33" xfId="2" applyNumberFormat="1" applyFont="1" applyBorder="1" applyAlignment="1">
      <alignment horizontal="right"/>
    </xf>
    <xf numFmtId="0" fontId="6" fillId="0" borderId="28" xfId="2" applyNumberFormat="1" applyFont="1" applyBorder="1" applyAlignment="1">
      <alignment horizontal="right"/>
    </xf>
    <xf numFmtId="164" fontId="6" fillId="0" borderId="2" xfId="2" applyNumberFormat="1" applyFont="1" applyBorder="1" applyAlignment="1">
      <alignment horizontal="right"/>
    </xf>
    <xf numFmtId="164" fontId="6" fillId="0" borderId="2" xfId="2" applyNumberFormat="1" applyFont="1" applyBorder="1"/>
    <xf numFmtId="164" fontId="6" fillId="0" borderId="5" xfId="2" applyNumberFormat="1" applyFont="1" applyBorder="1"/>
    <xf numFmtId="3" fontId="6" fillId="0" borderId="20" xfId="0" applyNumberFormat="1" applyFont="1" applyFill="1" applyBorder="1" applyAlignment="1">
      <alignment horizontal="right" wrapText="1"/>
    </xf>
    <xf numFmtId="3" fontId="6" fillId="0" borderId="20" xfId="2" applyNumberFormat="1" applyFont="1" applyBorder="1" applyAlignment="1">
      <alignment horizontal="right"/>
    </xf>
    <xf numFmtId="10" fontId="17" fillId="0" borderId="20" xfId="2" applyNumberFormat="1" applyFont="1" applyBorder="1"/>
    <xf numFmtId="164" fontId="6" fillId="0" borderId="38" xfId="0" applyNumberFormat="1" applyFont="1" applyBorder="1"/>
    <xf numFmtId="164" fontId="6" fillId="0" borderId="39" xfId="0" applyNumberFormat="1" applyFont="1" applyBorder="1"/>
    <xf numFmtId="164" fontId="6" fillId="0" borderId="39" xfId="0" applyNumberFormat="1" applyFont="1" applyFill="1" applyBorder="1" applyAlignment="1">
      <alignment horizontal="right"/>
    </xf>
    <xf numFmtId="164" fontId="6" fillId="0" borderId="40" xfId="0" applyNumberFormat="1" applyFont="1" applyFill="1" applyBorder="1" applyAlignment="1">
      <alignment horizontal="right"/>
    </xf>
    <xf numFmtId="164" fontId="6" fillId="0" borderId="25" xfId="2" applyNumberFormat="1" applyFont="1" applyBorder="1" applyAlignment="1">
      <alignment horizontal="right" vertical="center"/>
    </xf>
    <xf numFmtId="164" fontId="6" fillId="0" borderId="25" xfId="0" applyNumberFormat="1" applyFont="1" applyFill="1" applyBorder="1" applyAlignment="1">
      <alignment wrapText="1"/>
    </xf>
    <xf numFmtId="0" fontId="6" fillId="0" borderId="23" xfId="0" applyNumberFormat="1" applyFont="1" applyFill="1" applyBorder="1" applyAlignment="1">
      <alignment horizontal="right" wrapText="1"/>
    </xf>
    <xf numFmtId="164" fontId="6" fillId="0" borderId="29" xfId="2" applyNumberFormat="1" applyFont="1" applyFill="1" applyBorder="1" applyAlignment="1">
      <alignment wrapText="1"/>
    </xf>
    <xf numFmtId="164" fontId="6" fillId="0" borderId="20" xfId="2" applyNumberFormat="1" applyFont="1" applyFill="1" applyBorder="1" applyAlignment="1">
      <alignment wrapText="1"/>
    </xf>
    <xf numFmtId="9" fontId="6" fillId="0" borderId="27" xfId="7" applyFont="1" applyFill="1" applyBorder="1" applyAlignment="1">
      <alignment horizontal="right" wrapText="1"/>
    </xf>
    <xf numFmtId="164" fontId="6" fillId="0" borderId="41" xfId="0" applyNumberFormat="1" applyFont="1" applyBorder="1" applyAlignment="1">
      <alignment horizontal="right"/>
    </xf>
    <xf numFmtId="9" fontId="6" fillId="0" borderId="42" xfId="0" applyNumberFormat="1" applyFont="1" applyFill="1" applyBorder="1" applyAlignment="1">
      <alignment horizontal="right" wrapText="1"/>
    </xf>
    <xf numFmtId="3" fontId="6" fillId="0" borderId="26" xfId="2" applyNumberFormat="1" applyFont="1" applyBorder="1" applyAlignment="1">
      <alignment horizontal="right"/>
    </xf>
    <xf numFmtId="9" fontId="6" fillId="0" borderId="43" xfId="0" applyNumberFormat="1" applyFont="1" applyFill="1" applyBorder="1" applyAlignment="1">
      <alignment horizontal="right" wrapText="1"/>
    </xf>
    <xf numFmtId="0" fontId="6" fillId="0" borderId="44" xfId="0" applyFont="1" applyFill="1" applyBorder="1" applyAlignment="1">
      <alignment horizontal="right"/>
    </xf>
    <xf numFmtId="0" fontId="6" fillId="0" borderId="45" xfId="0" applyFont="1" applyFill="1" applyBorder="1" applyAlignment="1">
      <alignment horizontal="right"/>
    </xf>
    <xf numFmtId="10" fontId="6" fillId="0" borderId="27" xfId="0" applyNumberFormat="1" applyFont="1" applyFill="1" applyBorder="1" applyAlignment="1">
      <alignment horizontal="right"/>
    </xf>
    <xf numFmtId="10" fontId="6" fillId="0" borderId="33" xfId="0" applyNumberFormat="1" applyFont="1" applyFill="1" applyBorder="1" applyAlignment="1">
      <alignment horizontal="right"/>
    </xf>
    <xf numFmtId="9" fontId="6" fillId="0" borderId="46" xfId="7" applyFont="1" applyFill="1" applyBorder="1" applyAlignment="1">
      <alignment horizontal="right"/>
    </xf>
    <xf numFmtId="9" fontId="6" fillId="0" borderId="45" xfId="7" applyFont="1" applyFill="1" applyBorder="1" applyAlignment="1">
      <alignment horizontal="right" wrapText="1"/>
    </xf>
    <xf numFmtId="3" fontId="6" fillId="0" borderId="23" xfId="0" applyNumberFormat="1" applyFont="1" applyBorder="1" applyAlignment="1">
      <alignment horizontal="right"/>
    </xf>
    <xf numFmtId="0" fontId="6" fillId="0" borderId="47" xfId="2" applyNumberFormat="1" applyFont="1" applyBorder="1" applyAlignment="1">
      <alignment horizontal="right"/>
    </xf>
    <xf numFmtId="164" fontId="6" fillId="0" borderId="48" xfId="0" applyNumberFormat="1" applyFont="1" applyBorder="1" applyAlignment="1">
      <alignment horizontal="right"/>
    </xf>
    <xf numFmtId="164" fontId="6" fillId="0" borderId="49" xfId="2" applyNumberFormat="1" applyFont="1" applyBorder="1" applyAlignment="1">
      <alignment horizontal="right"/>
    </xf>
    <xf numFmtId="3" fontId="6" fillId="0" borderId="41" xfId="0" applyNumberFormat="1" applyFont="1" applyFill="1" applyBorder="1" applyAlignment="1">
      <alignment horizontal="right" wrapText="1"/>
    </xf>
    <xf numFmtId="10" fontId="6" fillId="0" borderId="41" xfId="0" applyNumberFormat="1" applyFont="1" applyFill="1" applyBorder="1" applyAlignment="1">
      <alignment horizontal="right" wrapText="1"/>
    </xf>
    <xf numFmtId="10" fontId="6" fillId="0" borderId="42" xfId="0" applyNumberFormat="1" applyFont="1" applyFill="1" applyBorder="1" applyAlignment="1">
      <alignment horizontal="right" wrapText="1"/>
    </xf>
    <xf numFmtId="164" fontId="6" fillId="0" borderId="48" xfId="2" applyNumberFormat="1" applyFont="1" applyFill="1" applyBorder="1" applyAlignment="1">
      <alignment horizontal="right"/>
    </xf>
    <xf numFmtId="0" fontId="0" fillId="0" borderId="1" xfId="0" applyBorder="1"/>
    <xf numFmtId="164" fontId="18" fillId="0" borderId="1" xfId="3" applyNumberFormat="1" applyFont="1" applyFill="1" applyBorder="1" applyAlignment="1"/>
    <xf numFmtId="164" fontId="12" fillId="0" borderId="1" xfId="2" applyNumberFormat="1" applyFont="1" applyFill="1" applyBorder="1"/>
    <xf numFmtId="164" fontId="0" fillId="0" borderId="1" xfId="2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6" xfId="0" applyBorder="1"/>
    <xf numFmtId="164" fontId="6" fillId="0" borderId="23" xfId="2" applyNumberFormat="1" applyFont="1" applyBorder="1" applyAlignment="1"/>
    <xf numFmtId="164" fontId="6" fillId="2" borderId="50" xfId="0" applyNumberFormat="1" applyFont="1" applyFill="1" applyBorder="1" applyAlignment="1">
      <alignment horizontal="right" vertical="center" wrapText="1"/>
    </xf>
    <xf numFmtId="164" fontId="6" fillId="2" borderId="51" xfId="0" applyNumberFormat="1" applyFont="1" applyFill="1" applyBorder="1" applyAlignment="1">
      <alignment horizontal="right" vertical="center" wrapText="1"/>
    </xf>
    <xf numFmtId="164" fontId="6" fillId="2" borderId="52" xfId="0" applyNumberFormat="1" applyFont="1" applyFill="1" applyBorder="1" applyAlignment="1">
      <alignment horizontal="right" vertical="center" wrapText="1"/>
    </xf>
    <xf numFmtId="43" fontId="6" fillId="2" borderId="52" xfId="0" applyNumberFormat="1" applyFont="1" applyFill="1" applyBorder="1" applyAlignment="1">
      <alignment horizontal="right" vertical="center" wrapText="1"/>
    </xf>
    <xf numFmtId="9" fontId="6" fillId="2" borderId="51" xfId="0" applyNumberFormat="1" applyFont="1" applyFill="1" applyBorder="1" applyAlignment="1">
      <alignment horizontal="right" vertical="center" wrapText="1"/>
    </xf>
    <xf numFmtId="10" fontId="6" fillId="2" borderId="50" xfId="0" applyNumberFormat="1" applyFont="1" applyFill="1" applyBorder="1" applyAlignment="1">
      <alignment horizontal="right" vertical="center" wrapText="1"/>
    </xf>
    <xf numFmtId="9" fontId="6" fillId="2" borderId="51" xfId="4" applyNumberFormat="1" applyFont="1" applyFill="1" applyBorder="1" applyAlignment="1">
      <alignment horizontal="right" vertical="center" wrapText="1"/>
    </xf>
    <xf numFmtId="164" fontId="6" fillId="2" borderId="53" xfId="0" applyNumberFormat="1" applyFont="1" applyFill="1" applyBorder="1" applyAlignment="1">
      <alignment horizontal="right" vertical="center" wrapText="1"/>
    </xf>
    <xf numFmtId="164" fontId="19" fillId="3" borderId="7" xfId="0" applyNumberFormat="1" applyFont="1" applyFill="1" applyBorder="1" applyAlignment="1">
      <alignment horizontal="center" vertical="center" wrapText="1"/>
    </xf>
    <xf numFmtId="164" fontId="19" fillId="3" borderId="8" xfId="0" applyNumberFormat="1" applyFont="1" applyFill="1" applyBorder="1" applyAlignment="1">
      <alignment horizontal="center" vertical="center" wrapText="1"/>
    </xf>
    <xf numFmtId="9" fontId="19" fillId="3" borderId="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wrapText="1"/>
    </xf>
    <xf numFmtId="0" fontId="6" fillId="0" borderId="53" xfId="2" applyNumberFormat="1" applyFont="1" applyBorder="1" applyAlignment="1">
      <alignment horizontal="right" vertical="center"/>
    </xf>
    <xf numFmtId="9" fontId="6" fillId="0" borderId="30" xfId="7" applyFont="1" applyFill="1" applyBorder="1" applyAlignment="1">
      <alignment horizontal="right" wrapText="1"/>
    </xf>
    <xf numFmtId="164" fontId="6" fillId="0" borderId="54" xfId="2" applyNumberFormat="1" applyFont="1" applyBorder="1" applyAlignment="1"/>
    <xf numFmtId="9" fontId="6" fillId="0" borderId="55" xfId="0" applyNumberFormat="1" applyFont="1" applyFill="1" applyBorder="1" applyAlignment="1">
      <alignment horizontal="right" wrapText="1"/>
    </xf>
    <xf numFmtId="3" fontId="6" fillId="0" borderId="56" xfId="0" applyNumberFormat="1" applyFont="1" applyFill="1" applyBorder="1" applyAlignment="1">
      <alignment horizontal="right" wrapText="1"/>
    </xf>
    <xf numFmtId="9" fontId="6" fillId="0" borderId="55" xfId="7" applyNumberFormat="1" applyFont="1" applyFill="1" applyBorder="1" applyAlignment="1">
      <alignment horizontal="right" wrapText="1"/>
    </xf>
    <xf numFmtId="10" fontId="6" fillId="0" borderId="56" xfId="0" applyNumberFormat="1" applyFont="1" applyFill="1" applyBorder="1" applyAlignment="1">
      <alignment horizontal="right" wrapText="1"/>
    </xf>
    <xf numFmtId="10" fontId="6" fillId="0" borderId="55" xfId="0" applyNumberFormat="1" applyFont="1" applyFill="1" applyBorder="1" applyAlignment="1">
      <alignment horizontal="right" wrapText="1"/>
    </xf>
    <xf numFmtId="41" fontId="6" fillId="0" borderId="53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43" fontId="0" fillId="0" borderId="0" xfId="2" applyFont="1"/>
    <xf numFmtId="164" fontId="6" fillId="0" borderId="9" xfId="2" applyNumberFormat="1" applyFont="1" applyBorder="1" applyAlignment="1">
      <alignment horizontal="right" vertical="center"/>
    </xf>
    <xf numFmtId="164" fontId="6" fillId="0" borderId="9" xfId="0" applyNumberFormat="1" applyFont="1" applyFill="1" applyBorder="1" applyAlignment="1">
      <alignment wrapText="1"/>
    </xf>
    <xf numFmtId="164" fontId="6" fillId="0" borderId="29" xfId="2" applyNumberFormat="1" applyFont="1" applyFill="1" applyBorder="1" applyAlignment="1">
      <alignment horizontal="right" wrapText="1"/>
    </xf>
    <xf numFmtId="164" fontId="6" fillId="0" borderId="29" xfId="0" applyNumberFormat="1" applyFont="1" applyBorder="1" applyAlignment="1">
      <alignment horizontal="right"/>
    </xf>
    <xf numFmtId="3" fontId="6" fillId="0" borderId="29" xfId="0" applyNumberFormat="1" applyFont="1" applyFill="1" applyBorder="1" applyAlignment="1">
      <alignment horizontal="right" wrapText="1"/>
    </xf>
    <xf numFmtId="9" fontId="6" fillId="0" borderId="30" xfId="7" applyFont="1" applyBorder="1" applyAlignment="1">
      <alignment horizontal="right"/>
    </xf>
    <xf numFmtId="10" fontId="17" fillId="0" borderId="29" xfId="2" applyNumberFormat="1" applyFont="1" applyBorder="1"/>
    <xf numFmtId="0" fontId="6" fillId="0" borderId="57" xfId="0" applyFont="1" applyFill="1" applyBorder="1" applyAlignment="1">
      <alignment horizontal="right" wrapText="1"/>
    </xf>
    <xf numFmtId="9" fontId="6" fillId="0" borderId="58" xfId="0" applyNumberFormat="1" applyFont="1" applyFill="1" applyBorder="1" applyAlignment="1">
      <alignment horizontal="right" wrapText="1"/>
    </xf>
    <xf numFmtId="164" fontId="6" fillId="2" borderId="59" xfId="0" applyNumberFormat="1" applyFont="1" applyFill="1" applyBorder="1" applyAlignment="1">
      <alignment horizontal="right" vertical="center" wrapText="1"/>
    </xf>
    <xf numFmtId="9" fontId="6" fillId="2" borderId="60" xfId="0" applyNumberFormat="1" applyFont="1" applyFill="1" applyBorder="1" applyAlignment="1">
      <alignment horizontal="righ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0" fontId="6" fillId="4" borderId="57" xfId="0" applyFont="1" applyFill="1" applyBorder="1" applyAlignment="1">
      <alignment horizontal="right" wrapText="1"/>
    </xf>
    <xf numFmtId="164" fontId="6" fillId="0" borderId="57" xfId="2" applyNumberFormat="1" applyFont="1" applyBorder="1" applyAlignment="1"/>
    <xf numFmtId="164" fontId="6" fillId="2" borderId="60" xfId="0" applyNumberFormat="1" applyFont="1" applyFill="1" applyBorder="1" applyAlignment="1">
      <alignment horizontal="right" vertical="center" wrapText="1"/>
    </xf>
    <xf numFmtId="164" fontId="6" fillId="2" borderId="61" xfId="0" applyNumberFormat="1" applyFont="1" applyFill="1" applyBorder="1" applyAlignment="1">
      <alignment horizontal="right" vertical="center" wrapText="1"/>
    </xf>
    <xf numFmtId="43" fontId="6" fillId="2" borderId="61" xfId="0" applyNumberFormat="1" applyFont="1" applyFill="1" applyBorder="1" applyAlignment="1">
      <alignment horizontal="right" vertical="center" wrapText="1"/>
    </xf>
    <xf numFmtId="10" fontId="6" fillId="2" borderId="59" xfId="0" applyNumberFormat="1" applyFont="1" applyFill="1" applyBorder="1" applyAlignment="1">
      <alignment horizontal="right" vertical="center" wrapText="1"/>
    </xf>
    <xf numFmtId="164" fontId="6" fillId="0" borderId="62" xfId="2" applyNumberFormat="1" applyFont="1" applyFill="1" applyBorder="1" applyAlignment="1">
      <alignment horizontal="right" wrapText="1"/>
    </xf>
    <xf numFmtId="9" fontId="6" fillId="2" borderId="60" xfId="4" applyNumberFormat="1" applyFont="1" applyFill="1" applyBorder="1" applyAlignment="1">
      <alignment horizontal="right" vertical="center" wrapText="1"/>
    </xf>
    <xf numFmtId="10" fontId="17" fillId="0" borderId="29" xfId="2" applyNumberFormat="1" applyFont="1" applyBorder="1" applyAlignment="1">
      <alignment horizontal="right"/>
    </xf>
    <xf numFmtId="164" fontId="6" fillId="0" borderId="53" xfId="0" applyNumberFormat="1" applyFont="1" applyBorder="1" applyAlignment="1">
      <alignment horizontal="right"/>
    </xf>
    <xf numFmtId="10" fontId="0" fillId="0" borderId="0" xfId="0" applyNumberFormat="1"/>
    <xf numFmtId="43" fontId="0" fillId="0" borderId="0" xfId="0" applyNumberFormat="1"/>
    <xf numFmtId="164" fontId="6" fillId="0" borderId="29" xfId="2" applyNumberFormat="1" applyFont="1" applyBorder="1" applyAlignment="1"/>
    <xf numFmtId="164" fontId="6" fillId="0" borderId="62" xfId="2" applyNumberFormat="1" applyFont="1" applyBorder="1" applyAlignment="1"/>
    <xf numFmtId="164" fontId="6" fillId="0" borderId="56" xfId="2" applyNumberFormat="1" applyFont="1" applyBorder="1" applyAlignment="1"/>
    <xf numFmtId="164" fontId="6" fillId="0" borderId="41" xfId="2" applyNumberFormat="1" applyFont="1" applyBorder="1" applyAlignment="1"/>
    <xf numFmtId="164" fontId="6" fillId="0" borderId="20" xfId="2" applyNumberFormat="1" applyFont="1" applyBorder="1" applyAlignment="1"/>
    <xf numFmtId="164" fontId="6" fillId="0" borderId="29" xfId="2" applyNumberFormat="1" applyFont="1" applyBorder="1" applyAlignment="1">
      <alignment horizontal="right"/>
    </xf>
    <xf numFmtId="164" fontId="6" fillId="0" borderId="63" xfId="2" applyNumberFormat="1" applyFont="1" applyBorder="1" applyAlignment="1"/>
    <xf numFmtId="164" fontId="6" fillId="0" borderId="21" xfId="2" applyNumberFormat="1" applyFont="1" applyBorder="1" applyAlignment="1"/>
    <xf numFmtId="164" fontId="6" fillId="0" borderId="25" xfId="2" applyNumberFormat="1" applyFont="1" applyFill="1" applyBorder="1" applyAlignment="1">
      <alignment wrapText="1"/>
    </xf>
    <xf numFmtId="0" fontId="0" fillId="0" borderId="64" xfId="0" applyBorder="1"/>
    <xf numFmtId="0" fontId="12" fillId="0" borderId="0" xfId="0" applyFont="1" applyFill="1" applyAlignment="1">
      <alignment horizontal="left"/>
    </xf>
    <xf numFmtId="9" fontId="19" fillId="3" borderId="10" xfId="0" applyNumberFormat="1" applyFont="1" applyFill="1" applyBorder="1" applyAlignment="1">
      <alignment horizontal="center" vertical="center" wrapText="1"/>
    </xf>
    <xf numFmtId="9" fontId="19" fillId="3" borderId="11" xfId="0" applyNumberFormat="1" applyFont="1" applyFill="1" applyBorder="1" applyAlignment="1">
      <alignment horizontal="center" vertical="center" wrapText="1"/>
    </xf>
    <xf numFmtId="164" fontId="19" fillId="3" borderId="14" xfId="0" applyNumberFormat="1" applyFont="1" applyFill="1" applyBorder="1" applyAlignment="1">
      <alignment horizontal="center" vertical="center" wrapText="1"/>
    </xf>
    <xf numFmtId="164" fontId="19" fillId="3" borderId="15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4" fontId="19" fillId="3" borderId="17" xfId="0" applyNumberFormat="1" applyFont="1" applyFill="1" applyBorder="1" applyAlignment="1">
      <alignment horizontal="center" vertical="center" wrapText="1"/>
    </xf>
    <xf numFmtId="164" fontId="19" fillId="3" borderId="18" xfId="0" applyNumberFormat="1" applyFont="1" applyFill="1" applyBorder="1" applyAlignment="1">
      <alignment horizontal="center" vertical="center" wrapText="1"/>
    </xf>
    <xf numFmtId="164" fontId="19" fillId="3" borderId="10" xfId="0" applyNumberFormat="1" applyFont="1" applyFill="1" applyBorder="1" applyAlignment="1">
      <alignment horizontal="center" vertical="center" wrapText="1"/>
    </xf>
    <xf numFmtId="164" fontId="19" fillId="3" borderId="11" xfId="0" applyNumberFormat="1" applyFont="1" applyFill="1" applyBorder="1" applyAlignment="1">
      <alignment horizontal="center" vertical="center" wrapText="1"/>
    </xf>
    <xf numFmtId="164" fontId="19" fillId="3" borderId="19" xfId="0" applyNumberFormat="1" applyFont="1" applyFill="1" applyBorder="1" applyAlignment="1">
      <alignment horizontal="center" vertical="center" wrapText="1"/>
    </xf>
    <xf numFmtId="164" fontId="19" fillId="3" borderId="10" xfId="4" applyNumberFormat="1" applyFont="1" applyFill="1" applyBorder="1" applyAlignment="1">
      <alignment horizontal="center" vertical="center" wrapText="1"/>
    </xf>
    <xf numFmtId="164" fontId="19" fillId="3" borderId="11" xfId="4" applyNumberFormat="1" applyFont="1" applyFill="1" applyBorder="1" applyAlignment="1">
      <alignment horizontal="center" vertical="center" wrapText="1"/>
    </xf>
    <xf numFmtId="9" fontId="19" fillId="3" borderId="10" xfId="4" applyNumberFormat="1" applyFont="1" applyFill="1" applyBorder="1" applyAlignment="1">
      <alignment horizontal="center" vertical="center" wrapText="1"/>
    </xf>
    <xf numFmtId="9" fontId="19" fillId="3" borderId="11" xfId="4" applyNumberFormat="1" applyFont="1" applyFill="1" applyBorder="1" applyAlignment="1">
      <alignment horizontal="center" vertical="center" wrapText="1"/>
    </xf>
    <xf numFmtId="164" fontId="19" fillId="3" borderId="12" xfId="0" applyNumberFormat="1" applyFont="1" applyFill="1" applyBorder="1" applyAlignment="1">
      <alignment horizontal="center" vertical="center" wrapText="1"/>
    </xf>
    <xf numFmtId="164" fontId="19" fillId="3" borderId="13" xfId="0" applyNumberFormat="1" applyFont="1" applyFill="1" applyBorder="1" applyAlignment="1">
      <alignment horizontal="center" vertical="center" wrapText="1"/>
    </xf>
    <xf numFmtId="43" fontId="19" fillId="3" borderId="10" xfId="0" applyNumberFormat="1" applyFont="1" applyFill="1" applyBorder="1" applyAlignment="1">
      <alignment horizontal="center" vertical="center" wrapText="1"/>
    </xf>
    <xf numFmtId="43" fontId="19" fillId="3" borderId="1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20" fillId="0" borderId="0" xfId="0" applyFont="1" applyAlignment="1">
      <alignment horizontal="left"/>
    </xf>
  </cellXfs>
  <cellStyles count="8">
    <cellStyle name="bstitutes]_x000d__x000d_; The following mappings take Word for MS-DOS names, PostScript names, and TrueType_x000d__x000d_; names into account" xfId="1" xr:uid="{00000000-0005-0000-0000-000000000000}"/>
    <cellStyle name="Comma" xfId="2" builtinId="3"/>
    <cellStyle name="Comma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Percent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0EB1"/>
      <rgbColor rgb="00EBDCBE"/>
      <rgbColor rgb="0056A0D2"/>
      <rgbColor rgb="008C8C8C"/>
      <rgbColor rgb="00363454"/>
      <rgbColor rgb="00F0CE3C"/>
      <rgbColor rgb="0096BEDC"/>
      <rgbColor rgb="00CE403B"/>
      <rgbColor rgb="000063A4"/>
      <rgbColor rgb="00323232"/>
      <rgbColor rgb="00662D91"/>
      <rgbColor rgb="00DF7700"/>
      <rgbColor rgb="0000B3BE"/>
      <rgbColor rgb="00511F31"/>
      <rgbColor rgb="00DEC592"/>
      <rgbColor rgb="008E6E36"/>
      <rgbColor rgb="000063A4"/>
      <rgbColor rgb="0099CC00"/>
      <rgbColor rgb="00DF7700"/>
      <rgbColor rgb="00505050"/>
      <rgbColor rgb="00831F31"/>
      <rgbColor rgb="00504B7B"/>
      <rgbColor rgb="0000B3BE"/>
      <rgbColor rgb="00C89E4A"/>
      <rgbColor rgb="000063A4"/>
      <rgbColor rgb="0099CC00"/>
      <rgbColor rgb="00DF7700"/>
      <rgbColor rgb="00505050"/>
      <rgbColor rgb="00831F31"/>
      <rgbColor rgb="00504B7B"/>
      <rgbColor rgb="0000B3BE"/>
      <rgbColor rgb="00C89E4A"/>
      <rgbColor rgb="008481A2"/>
      <rgbColor rgb="00F789A1"/>
      <rgbColor rgb="00D4D4D4"/>
      <rgbColor rgb="00F6E28A"/>
      <rgbColor rgb="00B5B3C7"/>
      <rgbColor rgb="00D3E4F1"/>
      <rgbColor rgb="00C3F3F4"/>
      <rgbColor rgb="00EEFFBE"/>
      <rgbColor rgb="00504B7B"/>
      <rgbColor rgb="00831F31"/>
      <rgbColor rgb="00F0AA00"/>
      <rgbColor rgb="00D5FF5D"/>
      <rgbColor rgb="0099CC00"/>
      <rgbColor rgb="00608000"/>
      <rgbColor rgb="0000868F"/>
      <rgbColor rgb="00C89E4A"/>
      <rgbColor rgb="00DD0000"/>
      <rgbColor rgb="00505050"/>
      <rgbColor rgb="00000000"/>
      <rgbColor rgb="00FFFF00"/>
      <rgbColor rgb="0062E723"/>
      <rgbColor rgb="0099E1E5"/>
      <rgbColor rgb="0000EAE4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UK Nominal GDP, Public Debt and Private Debt</a:t>
            </a:r>
          </a:p>
          <a:p>
            <a:pPr>
              <a:defRPr/>
            </a:pPr>
            <a:r>
              <a:rPr lang="en-US" sz="1100" b="0">
                <a:latin typeface="+mn-lt"/>
              </a:rPr>
              <a:t>in million pounds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'Debt Charts'!$B$3</c:f>
              <c:strCache>
                <c:ptCount val="1"/>
                <c:pt idx="0">
                  <c:v>GDP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'Debt Charts'!$A$4:$A$65</c:f>
              <c:numCache>
                <c:formatCode>General</c:formatCode>
                <c:ptCount val="62"/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</c:numCache>
            </c:numRef>
          </c:cat>
          <c:val>
            <c:numRef>
              <c:f>'Debt Charts'!$B$4:$B$65</c:f>
              <c:numCache>
                <c:formatCode>_(* #,##0_);_(* \(#,##0\);_(* "-"??_);_(@_)</c:formatCode>
                <c:ptCount val="62"/>
                <c:pt idx="1">
                  <c:v>26189</c:v>
                </c:pt>
                <c:pt idx="2">
                  <c:v>27905</c:v>
                </c:pt>
                <c:pt idx="3">
                  <c:v>29224</c:v>
                </c:pt>
                <c:pt idx="4">
                  <c:v>31091</c:v>
                </c:pt>
                <c:pt idx="5">
                  <c:v>34043</c:v>
                </c:pt>
                <c:pt idx="6">
                  <c:v>36826</c:v>
                </c:pt>
                <c:pt idx="7">
                  <c:v>39394</c:v>
                </c:pt>
                <c:pt idx="8">
                  <c:v>41684</c:v>
                </c:pt>
                <c:pt idx="9">
                  <c:v>45809</c:v>
                </c:pt>
                <c:pt idx="10">
                  <c:v>49785</c:v>
                </c:pt>
                <c:pt idx="11">
                  <c:v>56057</c:v>
                </c:pt>
                <c:pt idx="12">
                  <c:v>62885</c:v>
                </c:pt>
                <c:pt idx="13">
                  <c:v>70553</c:v>
                </c:pt>
                <c:pt idx="14">
                  <c:v>81746</c:v>
                </c:pt>
                <c:pt idx="15">
                  <c:v>92612</c:v>
                </c:pt>
                <c:pt idx="16">
                  <c:v>115027</c:v>
                </c:pt>
                <c:pt idx="17">
                  <c:v>136901</c:v>
                </c:pt>
                <c:pt idx="18">
                  <c:v>159631</c:v>
                </c:pt>
                <c:pt idx="19">
                  <c:v>185960</c:v>
                </c:pt>
                <c:pt idx="20">
                  <c:v>220721</c:v>
                </c:pt>
                <c:pt idx="21">
                  <c:v>259663</c:v>
                </c:pt>
                <c:pt idx="22">
                  <c:v>289840</c:v>
                </c:pt>
                <c:pt idx="23">
                  <c:v>319212</c:v>
                </c:pt>
                <c:pt idx="24">
                  <c:v>351051</c:v>
                </c:pt>
                <c:pt idx="25">
                  <c:v>377644</c:v>
                </c:pt>
                <c:pt idx="26">
                  <c:v>414428</c:v>
                </c:pt>
                <c:pt idx="27">
                  <c:v>446635</c:v>
                </c:pt>
                <c:pt idx="28">
                  <c:v>496140</c:v>
                </c:pt>
                <c:pt idx="29">
                  <c:v>555607</c:v>
                </c:pt>
                <c:pt idx="30">
                  <c:v>614524</c:v>
                </c:pt>
                <c:pt idx="31">
                  <c:v>668931</c:v>
                </c:pt>
                <c:pt idx="32">
                  <c:v>705464</c:v>
                </c:pt>
                <c:pt idx="33">
                  <c:v>730578</c:v>
                </c:pt>
                <c:pt idx="34">
                  <c:v>769159</c:v>
                </c:pt>
                <c:pt idx="35">
                  <c:v>809486</c:v>
                </c:pt>
                <c:pt idx="36">
                  <c:v>850181</c:v>
                </c:pt>
                <c:pt idx="37">
                  <c:v>907265</c:v>
                </c:pt>
                <c:pt idx="38">
                  <c:v>951750</c:v>
                </c:pt>
                <c:pt idx="39">
                  <c:v>997247</c:v>
                </c:pt>
                <c:pt idx="40">
                  <c:v>1039752</c:v>
                </c:pt>
                <c:pt idx="41">
                  <c:v>1095900</c:v>
                </c:pt>
                <c:pt idx="42">
                  <c:v>1138375</c:v>
                </c:pt>
                <c:pt idx="43">
                  <c:v>1187671</c:v>
                </c:pt>
                <c:pt idx="44">
                  <c:v>1256188</c:v>
                </c:pt>
                <c:pt idx="45">
                  <c:v>1317459</c:v>
                </c:pt>
                <c:pt idx="46">
                  <c:v>1393038</c:v>
                </c:pt>
                <c:pt idx="47">
                  <c:v>1470719</c:v>
                </c:pt>
                <c:pt idx="48">
                  <c:v>1546085</c:v>
                </c:pt>
                <c:pt idx="49">
                  <c:v>1589259</c:v>
                </c:pt>
                <c:pt idx="50">
                  <c:v>1548513</c:v>
                </c:pt>
                <c:pt idx="51">
                  <c:v>1606027</c:v>
                </c:pt>
                <c:pt idx="52">
                  <c:v>1660141</c:v>
                </c:pt>
                <c:pt idx="53">
                  <c:v>1711770</c:v>
                </c:pt>
                <c:pt idx="54">
                  <c:v>1780336</c:v>
                </c:pt>
                <c:pt idx="55">
                  <c:v>1863008</c:v>
                </c:pt>
                <c:pt idx="56">
                  <c:v>1919641</c:v>
                </c:pt>
                <c:pt idx="57">
                  <c:v>1994712</c:v>
                </c:pt>
                <c:pt idx="58">
                  <c:v>2068757</c:v>
                </c:pt>
                <c:pt idx="59">
                  <c:v>2141792</c:v>
                </c:pt>
                <c:pt idx="60">
                  <c:v>2217787</c:v>
                </c:pt>
                <c:pt idx="61">
                  <c:v>2112039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5-BD47-B4CE-847A8B4311E1}"/>
            </c:ext>
          </c:extLst>
        </c:ser>
        <c:ser>
          <c:idx val="1"/>
          <c:order val="1"/>
          <c:tx>
            <c:strRef>
              <c:f>'Debt Charts'!$C$3</c:f>
              <c:strCache>
                <c:ptCount val="1"/>
                <c:pt idx="0">
                  <c:v>Public Debt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none"/>
          </c:marker>
          <c:cat>
            <c:numRef>
              <c:f>'Debt Charts'!$A$4:$A$65</c:f>
              <c:numCache>
                <c:formatCode>General</c:formatCode>
                <c:ptCount val="62"/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</c:numCache>
            </c:numRef>
          </c:cat>
          <c:val>
            <c:numRef>
              <c:f>'Debt Charts'!$C$4:$C$65</c:f>
              <c:numCache>
                <c:formatCode>_(* #,##0_);_(* \(#,##0\);_(* "-"??_);_(@_)</c:formatCode>
                <c:ptCount val="62"/>
                <c:pt idx="1">
                  <c:v>27580.246391193603</c:v>
                </c:pt>
                <c:pt idx="2">
                  <c:v>28237.232592691202</c:v>
                </c:pt>
                <c:pt idx="3">
                  <c:v>28769.147860172798</c:v>
                </c:pt>
                <c:pt idx="4">
                  <c:v>29993.826896486404</c:v>
                </c:pt>
                <c:pt idx="5">
                  <c:v>30401.012097024006</c:v>
                </c:pt>
                <c:pt idx="6">
                  <c:v>30545.204232191998</c:v>
                </c:pt>
                <c:pt idx="7">
                  <c:v>31461.737973350406</c:v>
                </c:pt>
                <c:pt idx="8">
                  <c:v>32039.3820676096</c:v>
                </c:pt>
                <c:pt idx="9">
                  <c:v>34268.361650175997</c:v>
                </c:pt>
                <c:pt idx="10">
                  <c:v>34033.139468697598</c:v>
                </c:pt>
                <c:pt idx="11">
                  <c:v>34702.796399999999</c:v>
                </c:pt>
                <c:pt idx="12">
                  <c:v>35086.8243</c:v>
                </c:pt>
                <c:pt idx="13">
                  <c:v>37601.677500000005</c:v>
                </c:pt>
                <c:pt idx="14">
                  <c:v>38701.167119999998</c:v>
                </c:pt>
                <c:pt idx="15">
                  <c:v>42450.6728</c:v>
                </c:pt>
                <c:pt idx="16">
                  <c:v>48686.802299999996</c:v>
                </c:pt>
                <c:pt idx="17">
                  <c:v>59379.569619999987</c:v>
                </c:pt>
                <c:pt idx="18">
                  <c:v>70494.581850000002</c:v>
                </c:pt>
                <c:pt idx="19">
                  <c:v>83115.680039999992</c:v>
                </c:pt>
                <c:pt idx="20">
                  <c:v>91261.556549999994</c:v>
                </c:pt>
                <c:pt idx="21">
                  <c:v>110533</c:v>
                </c:pt>
                <c:pt idx="22">
                  <c:v>129783.99999999999</c:v>
                </c:pt>
                <c:pt idx="23">
                  <c:v>137419</c:v>
                </c:pt>
                <c:pt idx="24">
                  <c:v>146921</c:v>
                </c:pt>
                <c:pt idx="25">
                  <c:v>159526</c:v>
                </c:pt>
                <c:pt idx="26">
                  <c:v>171180</c:v>
                </c:pt>
                <c:pt idx="27">
                  <c:v>184342</c:v>
                </c:pt>
                <c:pt idx="28">
                  <c:v>195157.99999999997</c:v>
                </c:pt>
                <c:pt idx="29">
                  <c:v>206017</c:v>
                </c:pt>
                <c:pt idx="30">
                  <c:v>199959</c:v>
                </c:pt>
                <c:pt idx="31">
                  <c:v>191040</c:v>
                </c:pt>
                <c:pt idx="32">
                  <c:v>201041</c:v>
                </c:pt>
                <c:pt idx="33">
                  <c:v>242850</c:v>
                </c:pt>
                <c:pt idx="34">
                  <c:v>292236</c:v>
                </c:pt>
                <c:pt idx="35">
                  <c:v>330187</c:v>
                </c:pt>
                <c:pt idx="36">
                  <c:v>371851.99999999994</c:v>
                </c:pt>
                <c:pt idx="37">
                  <c:v>397798</c:v>
                </c:pt>
                <c:pt idx="38">
                  <c:v>411845</c:v>
                </c:pt>
                <c:pt idx="39">
                  <c:v>408217</c:v>
                </c:pt>
                <c:pt idx="40">
                  <c:v>410732</c:v>
                </c:pt>
                <c:pt idx="41">
                  <c:v>403133</c:v>
                </c:pt>
                <c:pt idx="42">
                  <c:v>387617</c:v>
                </c:pt>
                <c:pt idx="43">
                  <c:v>406983</c:v>
                </c:pt>
                <c:pt idx="44">
                  <c:v>445516</c:v>
                </c:pt>
                <c:pt idx="45">
                  <c:v>506689</c:v>
                </c:pt>
                <c:pt idx="46">
                  <c:v>552591</c:v>
                </c:pt>
                <c:pt idx="47">
                  <c:v>596771</c:v>
                </c:pt>
                <c:pt idx="48">
                  <c:v>643457</c:v>
                </c:pt>
                <c:pt idx="49">
                  <c:v>784963</c:v>
                </c:pt>
                <c:pt idx="50">
                  <c:v>979797</c:v>
                </c:pt>
                <c:pt idx="51">
                  <c:v>1194338</c:v>
                </c:pt>
                <c:pt idx="52">
                  <c:v>1328779</c:v>
                </c:pt>
                <c:pt idx="53">
                  <c:v>1424798</c:v>
                </c:pt>
                <c:pt idx="54">
                  <c:v>1499789</c:v>
                </c:pt>
                <c:pt idx="55">
                  <c:v>1604788</c:v>
                </c:pt>
                <c:pt idx="56">
                  <c:v>1665979</c:v>
                </c:pt>
                <c:pt idx="57">
                  <c:v>1731392</c:v>
                </c:pt>
                <c:pt idx="58">
                  <c:v>1786069</c:v>
                </c:pt>
                <c:pt idx="59">
                  <c:v>1839393</c:v>
                </c:pt>
                <c:pt idx="60">
                  <c:v>1869460</c:v>
                </c:pt>
                <c:pt idx="61">
                  <c:v>2189318.5070099998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5-BD47-B4CE-847A8B4311E1}"/>
            </c:ext>
          </c:extLst>
        </c:ser>
        <c:ser>
          <c:idx val="2"/>
          <c:order val="2"/>
          <c:tx>
            <c:strRef>
              <c:f>'Debt Charts'!$D$3</c:f>
              <c:strCache>
                <c:ptCount val="1"/>
                <c:pt idx="0">
                  <c:v>Private Debt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'Debt Charts'!$A$4:$A$65</c:f>
              <c:numCache>
                <c:formatCode>General</c:formatCode>
                <c:ptCount val="62"/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</c:numCache>
            </c:numRef>
          </c:cat>
          <c:val>
            <c:numRef>
              <c:f>'Debt Charts'!$D$4:$D$65</c:f>
              <c:numCache>
                <c:formatCode>General</c:formatCode>
                <c:ptCount val="62"/>
                <c:pt idx="4" formatCode="_(* #,##0_);_(* \(#,##0\);_(* &quot;-&quot;??_);_(@_)">
                  <c:v>16344.999999999998</c:v>
                </c:pt>
                <c:pt idx="5" formatCode="_(* #,##0_);_(* \(#,##0\);_(* &quot;-&quot;??_);_(@_)">
                  <c:v>19069</c:v>
                </c:pt>
                <c:pt idx="6" formatCode="_(* #,##0_);_(* \(#,##0\);_(* &quot;-&quot;??_);_(@_)">
                  <c:v>21793</c:v>
                </c:pt>
                <c:pt idx="7" formatCode="_(* #,##0_);_(* \(#,##0\);_(* &quot;-&quot;??_);_(@_)">
                  <c:v>24517</c:v>
                </c:pt>
                <c:pt idx="8" formatCode="_(* #,##0_);_(* \(#,##0\);_(* &quot;-&quot;??_);_(@_)">
                  <c:v>26152</c:v>
                </c:pt>
                <c:pt idx="9" formatCode="_(* #,##0_);_(* \(#,##0\);_(* &quot;-&quot;??_);_(@_)">
                  <c:v>27786</c:v>
                </c:pt>
                <c:pt idx="10" formatCode="_(* #,##0_);_(* \(#,##0\);_(* &quot;-&quot;??_);_(@_)">
                  <c:v>29421</c:v>
                </c:pt>
                <c:pt idx="11" formatCode="_(* #,##0_);_(* \(#,##0\);_(* &quot;-&quot;??_);_(@_)">
                  <c:v>32689.999999999996</c:v>
                </c:pt>
                <c:pt idx="12" formatCode="_(* #,##0_);_(* \(#,##0\);_(* &quot;-&quot;??_);_(@_)">
                  <c:v>35958</c:v>
                </c:pt>
                <c:pt idx="13" formatCode="_(* #,##0_);_(* \(#,##0\);_(* &quot;-&quot;??_);_(@_)">
                  <c:v>45765</c:v>
                </c:pt>
                <c:pt idx="14" formatCode="_(* #,##0_);_(* \(#,##0\);_(* &quot;-&quot;??_);_(@_)">
                  <c:v>52303</c:v>
                </c:pt>
                <c:pt idx="15" formatCode="_(* #,##0_);_(* \(#,##0\);_(* &quot;-&quot;??_);_(@_)">
                  <c:v>57207</c:v>
                </c:pt>
                <c:pt idx="16" formatCode="_(* #,##0_);_(* \(#,##0\);_(* &quot;-&quot;??_);_(@_)">
                  <c:v>67014</c:v>
                </c:pt>
                <c:pt idx="17" formatCode="_(* #,##0_);_(* \(#,##0\);_(* &quot;-&quot;??_);_(@_)">
                  <c:v>84603</c:v>
                </c:pt>
                <c:pt idx="18" formatCode="_(* #,##0_);_(* \(#,##0\);_(* &quot;-&quot;??_);_(@_)">
                  <c:v>92559</c:v>
                </c:pt>
                <c:pt idx="19" formatCode="_(* #,##0_);_(* \(#,##0\);_(* &quot;-&quot;??_);_(@_)">
                  <c:v>105059</c:v>
                </c:pt>
                <c:pt idx="20" formatCode="_(* #,##0_);_(* \(#,##0\);_(* &quot;-&quot;??_);_(@_)">
                  <c:v>122956</c:v>
                </c:pt>
                <c:pt idx="21" formatCode="_(* #,##0_);_(* \(#,##0\);_(* &quot;-&quot;??_);_(@_)">
                  <c:v>151051</c:v>
                </c:pt>
                <c:pt idx="22" formatCode="_(* #,##0_);_(* \(#,##0\);_(* &quot;-&quot;??_);_(@_)">
                  <c:v>182558</c:v>
                </c:pt>
                <c:pt idx="23" formatCode="_(* #,##0_);_(* \(#,##0\);_(* &quot;-&quot;??_);_(@_)">
                  <c:v>215524</c:v>
                </c:pt>
                <c:pt idx="24" formatCode="_(* #,##0_);_(* \(#,##0\);_(* &quot;-&quot;??_);_(@_)">
                  <c:v>242628</c:v>
                </c:pt>
                <c:pt idx="25" formatCode="_(* #,##0_);_(* \(#,##0\);_(* &quot;-&quot;??_);_(@_)">
                  <c:v>290085</c:v>
                </c:pt>
                <c:pt idx="26" formatCode="_(* #,##0_);_(* \(#,##0\);_(* &quot;-&quot;??_);_(@_)">
                  <c:v>320732</c:v>
                </c:pt>
                <c:pt idx="27" formatCode="_(* #,##0_);_(* \(#,##0\);_(* &quot;-&quot;??_);_(@_)">
                  <c:v>377587</c:v>
                </c:pt>
                <c:pt idx="28" formatCode="_(* #,##0_);_(* \(#,##0\);_(* &quot;-&quot;??_);_(@_)">
                  <c:v>439431</c:v>
                </c:pt>
                <c:pt idx="29" formatCode="_(* #,##0_);_(* \(#,##0\);_(* &quot;-&quot;??_);_(@_)">
                  <c:v>546724</c:v>
                </c:pt>
                <c:pt idx="30" formatCode="_(* #,##0_);_(* \(#,##0\);_(* &quot;-&quot;??_);_(@_)">
                  <c:v>659858</c:v>
                </c:pt>
                <c:pt idx="31" formatCode="_(* #,##0_);_(* \(#,##0\);_(* &quot;-&quot;??_);_(@_)">
                  <c:v>772687</c:v>
                </c:pt>
                <c:pt idx="32" formatCode="_(* #,##0_);_(* \(#,##0\);_(* &quot;-&quot;??_);_(@_)">
                  <c:v>818562</c:v>
                </c:pt>
                <c:pt idx="33" formatCode="_(* #,##0_);_(* \(#,##0\);_(* &quot;-&quot;??_);_(@_)">
                  <c:v>862342</c:v>
                </c:pt>
                <c:pt idx="34" formatCode="_(* #,##0_);_(* \(#,##0\);_(* &quot;-&quot;??_);_(@_)">
                  <c:v>917220</c:v>
                </c:pt>
                <c:pt idx="35" formatCode="_(* #,##0_);_(* \(#,##0\);_(* &quot;-&quot;??_);_(@_)">
                  <c:v>922478</c:v>
                </c:pt>
                <c:pt idx="36" formatCode="_(* #,##0_);_(* \(#,##0\);_(* &quot;-&quot;??_);_(@_)">
                  <c:v>989008</c:v>
                </c:pt>
                <c:pt idx="37" formatCode="_(* #,##0_);_(* \(#,##0\);_(* &quot;-&quot;??_);_(@_)">
                  <c:v>1046198</c:v>
                </c:pt>
                <c:pt idx="38" formatCode="_(* #,##0_);_(* \(#,##0\);_(* &quot;-&quot;??_);_(@_)">
                  <c:v>1064128</c:v>
                </c:pt>
                <c:pt idx="39" formatCode="_(* #,##0_);_(* \(#,##0\);_(* &quot;-&quot;??_);_(@_)">
                  <c:v>1190497</c:v>
                </c:pt>
                <c:pt idx="40" formatCode="_(* #,##0_);_(* \(#,##0\);_(* &quot;-&quot;??_);_(@_)">
                  <c:v>1324825</c:v>
                </c:pt>
                <c:pt idx="41" formatCode="_(* #,##0_);_(* \(#,##0\);_(* &quot;-&quot;??_);_(@_)">
                  <c:v>1476518</c:v>
                </c:pt>
                <c:pt idx="42" formatCode="_(* #,##0_);_(* \(#,##0\);_(* &quot;-&quot;??_);_(@_)">
                  <c:v>1633941</c:v>
                </c:pt>
                <c:pt idx="43" formatCode="_(* #,##0_);_(* \(#,##0\);_(* &quot;-&quot;??_);_(@_)">
                  <c:v>1815798</c:v>
                </c:pt>
                <c:pt idx="44" formatCode="_(* #,##0_);_(* \(#,##0\);_(* &quot;-&quot;??_);_(@_)">
                  <c:v>1924793</c:v>
                </c:pt>
                <c:pt idx="45" formatCode="_(* #,##0_);_(* \(#,##0\);_(* &quot;-&quot;??_);_(@_)">
                  <c:v>2073154</c:v>
                </c:pt>
                <c:pt idx="46" formatCode="_(* #,##0_);_(* \(#,##0\);_(* &quot;-&quot;??_);_(@_)">
                  <c:v>2301212</c:v>
                </c:pt>
                <c:pt idx="47" formatCode="_(* #,##0_);_(* \(#,##0\);_(* &quot;-&quot;??_);_(@_)">
                  <c:v>2522786</c:v>
                </c:pt>
                <c:pt idx="48" formatCode="_(* #,##0_);_(* \(#,##0\);_(* &quot;-&quot;??_);_(@_)">
                  <c:v>2710610</c:v>
                </c:pt>
                <c:pt idx="49" formatCode="_(* #,##0_);_(* \(#,##0\);_(* &quot;-&quot;??_);_(@_)">
                  <c:v>2953636</c:v>
                </c:pt>
                <c:pt idx="50" formatCode="_(* #,##0_);_(* \(#,##0\);_(* &quot;-&quot;??_);_(@_)">
                  <c:v>2867005</c:v>
                </c:pt>
                <c:pt idx="51" formatCode="_(* #,##0_);_(* \(#,##0\);_(* &quot;-&quot;??_);_(@_)">
                  <c:v>2844568</c:v>
                </c:pt>
                <c:pt idx="52" formatCode="_(* #,##0_);_(* \(#,##0\);_(* &quot;-&quot;??_);_(@_)">
                  <c:v>2864060</c:v>
                </c:pt>
                <c:pt idx="53" formatCode="_(* #,##0_);_(* \(#,##0\);_(* &quot;-&quot;??_);_(@_)">
                  <c:v>2966007</c:v>
                </c:pt>
                <c:pt idx="54" formatCode="_(* #,##0_);_(* \(#,##0\);_(* &quot;-&quot;??_);_(@_)">
                  <c:v>2967921</c:v>
                </c:pt>
                <c:pt idx="55" formatCode="_(* #,##0_);_(* \(#,##0\);_(* &quot;-&quot;??_);_(@_)">
                  <c:v>2950615</c:v>
                </c:pt>
                <c:pt idx="56" formatCode="_(* #,##0_);_(* \(#,##0\);_(* &quot;-&quot;??_);_(@_)">
                  <c:v>2992836</c:v>
                </c:pt>
                <c:pt idx="57" formatCode="_(* #,##0_);_(* \(#,##0\);_(* &quot;-&quot;??_);_(@_)">
                  <c:v>3189385</c:v>
                </c:pt>
                <c:pt idx="58" formatCode="_(* #,##0_);_(* \(#,##0\);_(* &quot;-&quot;??_);_(@_)">
                  <c:v>3360887</c:v>
                </c:pt>
                <c:pt idx="59" formatCode="_(* #,##0_);_(* \(#,##0\);_(* &quot;-&quot;??_);_(@_)">
                  <c:v>3450943</c:v>
                </c:pt>
                <c:pt idx="60" formatCode="_(* #,##0_);_(* \(#,##0\);_(* &quot;-&quot;??_);_(@_)">
                  <c:v>3462968</c:v>
                </c:pt>
                <c:pt idx="61" formatCode="_(* #,##0_);_(* \(#,##0\);_(* &quot;-&quot;??_);_(@_)">
                  <c:v>3597853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35-BD47-B4CE-847A8B431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56255"/>
        <c:axId val="1"/>
      </c:lineChart>
      <c:catAx>
        <c:axId val="1212562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21256255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UK Public and Private Debt to GDP</a:t>
            </a:r>
          </a:p>
        </c:rich>
      </c:tx>
      <c:layout>
        <c:manualLayout>
          <c:xMode val="edge"/>
          <c:yMode val="edge"/>
          <c:x val="0.25040091455959312"/>
          <c:y val="3.110408464566928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'Debt Charts'!$H$3</c:f>
              <c:strCache>
                <c:ptCount val="1"/>
                <c:pt idx="0">
                  <c:v>Private Debt to GDP</c:v>
                </c:pt>
              </c:strCache>
            </c:strRef>
          </c:tx>
          <c:spPr>
            <a:solidFill>
              <a:srgbClr val="FF0000">
                <a:alpha val="45000"/>
              </a:srgbClr>
            </a:solidFill>
          </c:spPr>
          <c:invertIfNegative val="0"/>
          <c:cat>
            <c:numRef>
              <c:f>'Debt Charts'!$F$5:$F$65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'Debt Charts'!$H$3:$H$65</c:f>
              <c:numCache>
                <c:formatCode>General</c:formatCode>
                <c:ptCount val="63"/>
                <c:pt idx="0">
                  <c:v>0</c:v>
                </c:pt>
                <c:pt idx="5" formatCode="0%">
                  <c:v>0.52571483709111955</c:v>
                </c:pt>
                <c:pt idx="6" formatCode="0%">
                  <c:v>0.56014452310313423</c:v>
                </c:pt>
                <c:pt idx="7" formatCode="0%">
                  <c:v>0.59178297941671643</c:v>
                </c:pt>
                <c:pt idx="8" formatCode="0%">
                  <c:v>0.62235365791744934</c:v>
                </c:pt>
                <c:pt idx="9" formatCode="0%">
                  <c:v>0.62738700700508587</c:v>
                </c:pt>
                <c:pt idx="10" formatCode="0%">
                  <c:v>0.60656202929555325</c:v>
                </c:pt>
                <c:pt idx="11" formatCode="0%">
                  <c:v>0.59096113287134677</c:v>
                </c:pt>
                <c:pt idx="12" formatCode="0%">
                  <c:v>0.58315643006225804</c:v>
                </c:pt>
                <c:pt idx="13" formatCode="0%">
                  <c:v>0.57180567702949825</c:v>
                </c:pt>
                <c:pt idx="14" formatCode="0%">
                  <c:v>0.64866129009397189</c:v>
                </c:pt>
                <c:pt idx="15" formatCode="0%">
                  <c:v>0.63982335527120593</c:v>
                </c:pt>
                <c:pt idx="16" formatCode="0%">
                  <c:v>0.61770612879540443</c:v>
                </c:pt>
                <c:pt idx="17" formatCode="0%">
                  <c:v>0.58259365192520018</c:v>
                </c:pt>
                <c:pt idx="18" formatCode="0%">
                  <c:v>0.61798672033074997</c:v>
                </c:pt>
                <c:pt idx="19" formatCode="0%">
                  <c:v>0.57983098520963972</c:v>
                </c:pt>
                <c:pt idx="20" formatCode="0%">
                  <c:v>0.56495482899548288</c:v>
                </c:pt>
                <c:pt idx="21" formatCode="0%">
                  <c:v>0.55706525432559661</c:v>
                </c:pt>
                <c:pt idx="22" formatCode="0%">
                  <c:v>0.58171938243030386</c:v>
                </c:pt>
                <c:pt idx="23" formatCode="0%">
                  <c:v>0.6298578526083356</c:v>
                </c:pt>
                <c:pt idx="24" formatCode="0%">
                  <c:v>0.67517511872987235</c:v>
                </c:pt>
                <c:pt idx="25" formatCode="0%">
                  <c:v>0.69114744011553875</c:v>
                </c:pt>
                <c:pt idx="26" formatCode="0%">
                  <c:v>0.76814407219497727</c:v>
                </c:pt>
                <c:pt idx="27" formatCode="0%">
                  <c:v>0.77391488992056523</c:v>
                </c:pt>
                <c:pt idx="28" formatCode="0%">
                  <c:v>0.84540396520648853</c:v>
                </c:pt>
                <c:pt idx="29" formatCode="0%">
                  <c:v>0.88569960091909539</c:v>
                </c:pt>
                <c:pt idx="30" formatCode="0%">
                  <c:v>0.98401208048134747</c:v>
                </c:pt>
                <c:pt idx="31" formatCode="0%">
                  <c:v>1.0737709186297035</c:v>
                </c:pt>
                <c:pt idx="32" formatCode="0%">
                  <c:v>1.1551071784683322</c:v>
                </c:pt>
                <c:pt idx="33" formatCode="0%">
                  <c:v>1.1603171813161266</c:v>
                </c:pt>
                <c:pt idx="34" formatCode="0%">
                  <c:v>1.1803558278513724</c:v>
                </c:pt>
                <c:pt idx="35" formatCode="0%">
                  <c:v>1.1924972599943575</c:v>
                </c:pt>
                <c:pt idx="36" formatCode="0%">
                  <c:v>1.139584872375804</c:v>
                </c:pt>
                <c:pt idx="37" formatCode="0%">
                  <c:v>1.1632911109516679</c:v>
                </c:pt>
                <c:pt idx="38" formatCode="0%">
                  <c:v>1.1531338693766431</c:v>
                </c:pt>
                <c:pt idx="39" formatCode="0%">
                  <c:v>1.1180751247701601</c:v>
                </c:pt>
                <c:pt idx="40" formatCode="0%">
                  <c:v>1.193783485936784</c:v>
                </c:pt>
                <c:pt idx="41" formatCode="0%">
                  <c:v>1.2741740338080618</c:v>
                </c:pt>
                <c:pt idx="42" formatCode="0%">
                  <c:v>1.3473108860297471</c:v>
                </c:pt>
                <c:pt idx="43" formatCode="0%">
                  <c:v>1.4353275502360821</c:v>
                </c:pt>
                <c:pt idx="44" formatCode="0%">
                  <c:v>1.5288728949347083</c:v>
                </c:pt>
                <c:pt idx="45" formatCode="0%">
                  <c:v>1.5322491537890826</c:v>
                </c:pt>
                <c:pt idx="46" formatCode="0%">
                  <c:v>1.5736003928775013</c:v>
                </c:pt>
                <c:pt idx="47" formatCode="0%">
                  <c:v>1.6519377073705097</c:v>
                </c:pt>
                <c:pt idx="48" formatCode="0%">
                  <c:v>1.7153419517936466</c:v>
                </c:pt>
                <c:pt idx="49" formatCode="0%">
                  <c:v>1.753208911541086</c:v>
                </c:pt>
                <c:pt idx="50" formatCode="0%">
                  <c:v>1.8584988349916534</c:v>
                </c:pt>
                <c:pt idx="51" formatCode="0%">
                  <c:v>1.8514568492482788</c:v>
                </c:pt>
                <c:pt idx="52" formatCode="0%">
                  <c:v>1.7711831743800073</c:v>
                </c:pt>
                <c:pt idx="53" formatCode="0%">
                  <c:v>1.7251908121057187</c:v>
                </c:pt>
                <c:pt idx="54" formatCode="0%">
                  <c:v>1.7327135070716275</c:v>
                </c:pt>
                <c:pt idx="55" formatCode="0%">
                  <c:v>1.6670566679548131</c:v>
                </c:pt>
                <c:pt idx="56" formatCode="0%">
                  <c:v>1.5837908371837373</c:v>
                </c:pt>
                <c:pt idx="57" formatCode="0%">
                  <c:v>1.5590602617885323</c:v>
                </c:pt>
                <c:pt idx="58" formatCode="0%">
                  <c:v>1.5989200445979168</c:v>
                </c:pt>
                <c:pt idx="59" formatCode="0%">
                  <c:v>1.6245924485089356</c:v>
                </c:pt>
                <c:pt idx="60" formatCode="0%">
                  <c:v>1.6112409608402682</c:v>
                </c:pt>
                <c:pt idx="61" formatCode="0%">
                  <c:v>1.5614520240221446</c:v>
                </c:pt>
                <c:pt idx="62" formatCode="0%">
                  <c:v>1.7034974259471534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3-1D43-8A1C-1DE33F57261D}"/>
            </c:ext>
          </c:extLst>
        </c:ser>
        <c:ser>
          <c:idx val="0"/>
          <c:order val="1"/>
          <c:tx>
            <c:strRef>
              <c:f>'Debt Charts'!$G$3</c:f>
              <c:strCache>
                <c:ptCount val="1"/>
                <c:pt idx="0">
                  <c:v>Public Debt to GDP</c:v>
                </c:pt>
              </c:strCache>
            </c:strRef>
          </c:tx>
          <c:invertIfNegative val="0"/>
          <c:cat>
            <c:numRef>
              <c:f>'Debt Charts'!$F$5:$F$65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'Debt Charts'!$G$4:$G$65</c:f>
              <c:numCache>
                <c:formatCode>0%</c:formatCode>
                <c:ptCount val="62"/>
                <c:pt idx="1">
                  <c:v>1.0531233109776472</c:v>
                </c:pt>
                <c:pt idx="2">
                  <c:v>1.0119058445687583</c:v>
                </c:pt>
                <c:pt idx="3">
                  <c:v>0.98443566452822329</c:v>
                </c:pt>
                <c:pt idx="4">
                  <c:v>0.96471090979661012</c:v>
                </c:pt>
                <c:pt idx="5">
                  <c:v>0.89301800948870569</c:v>
                </c:pt>
                <c:pt idx="6">
                  <c:v>0.82944670157475686</c:v>
                </c:pt>
                <c:pt idx="7">
                  <c:v>0.79864288910368086</c:v>
                </c:pt>
                <c:pt idx="8">
                  <c:v>0.76862542144730828</c:v>
                </c:pt>
                <c:pt idx="9">
                  <c:v>0.74807050252518059</c:v>
                </c:pt>
                <c:pt idx="10">
                  <c:v>0.68360227917440186</c:v>
                </c:pt>
                <c:pt idx="11">
                  <c:v>0.61906267549101801</c:v>
                </c:pt>
                <c:pt idx="12">
                  <c:v>0.55795220322811478</c:v>
                </c:pt>
                <c:pt idx="13">
                  <c:v>0.53295646535228847</c:v>
                </c:pt>
                <c:pt idx="14">
                  <c:v>0.4734319369755095</c:v>
                </c:pt>
                <c:pt idx="15">
                  <c:v>0.45837119163823264</c:v>
                </c:pt>
                <c:pt idx="16">
                  <c:v>0.42326412320585599</c:v>
                </c:pt>
                <c:pt idx="17">
                  <c:v>0.4337409487147646</c:v>
                </c:pt>
                <c:pt idx="18">
                  <c:v>0.44160959869950073</c:v>
                </c:pt>
                <c:pt idx="19">
                  <c:v>0.44695461411056137</c:v>
                </c:pt>
                <c:pt idx="20">
                  <c:v>0.41347020242749893</c:v>
                </c:pt>
                <c:pt idx="21">
                  <c:v>0.42567866811983224</c:v>
                </c:pt>
                <c:pt idx="22">
                  <c:v>0.44777808446039191</c:v>
                </c:pt>
                <c:pt idx="23">
                  <c:v>0.43049446762653032</c:v>
                </c:pt>
                <c:pt idx="24">
                  <c:v>0.41851753733787966</c:v>
                </c:pt>
                <c:pt idx="25">
                  <c:v>0.42242429377932655</c:v>
                </c:pt>
                <c:pt idx="26">
                  <c:v>0.4130512417114674</c:v>
                </c:pt>
                <c:pt idx="27">
                  <c:v>0.41273523122907968</c:v>
                </c:pt>
                <c:pt idx="28">
                  <c:v>0.3933526827105252</c:v>
                </c:pt>
                <c:pt idx="29">
                  <c:v>0.37079626426592899</c:v>
                </c:pt>
                <c:pt idx="30">
                  <c:v>0.32538843072036244</c:v>
                </c:pt>
                <c:pt idx="31">
                  <c:v>0.2855899935867825</c:v>
                </c:pt>
                <c:pt idx="32">
                  <c:v>0.28497697968996294</c:v>
                </c:pt>
                <c:pt idx="33">
                  <c:v>0.33240803856672391</c:v>
                </c:pt>
                <c:pt idx="34">
                  <c:v>0.37994224861179549</c:v>
                </c:pt>
                <c:pt idx="35">
                  <c:v>0.40789711001796203</c:v>
                </c:pt>
                <c:pt idx="36">
                  <c:v>0.43737980500622803</c:v>
                </c:pt>
                <c:pt idx="37">
                  <c:v>0.43845844378434085</c:v>
                </c:pt>
                <c:pt idx="38">
                  <c:v>0.4327239296033622</c:v>
                </c:pt>
                <c:pt idx="39">
                  <c:v>0.40934392382228274</c:v>
                </c:pt>
                <c:pt idx="40">
                  <c:v>0.39502881456347283</c:v>
                </c:pt>
                <c:pt idx="41">
                  <c:v>0.36785564376311708</c:v>
                </c:pt>
                <c:pt idx="42">
                  <c:v>0.34050027451411002</c:v>
                </c:pt>
                <c:pt idx="43">
                  <c:v>0.34267318137767111</c:v>
                </c:pt>
                <c:pt idx="44">
                  <c:v>0.35465710546510554</c:v>
                </c:pt>
                <c:pt idx="45">
                  <c:v>0.3845956496558906</c:v>
                </c:pt>
                <c:pt idx="46">
                  <c:v>0.39668049256373478</c:v>
                </c:pt>
                <c:pt idx="47">
                  <c:v>0.40576819909173678</c:v>
                </c:pt>
                <c:pt idx="48">
                  <c:v>0.41618475051501047</c:v>
                </c:pt>
                <c:pt idx="49">
                  <c:v>0.49391760562626985</c:v>
                </c:pt>
                <c:pt idx="50">
                  <c:v>0.63273411330741169</c:v>
                </c:pt>
                <c:pt idx="51">
                  <c:v>0.74365997582855081</c:v>
                </c:pt>
                <c:pt idx="52">
                  <c:v>0.80040129121562564</c:v>
                </c:pt>
                <c:pt idx="53">
                  <c:v>0.83235364564164582</c:v>
                </c:pt>
                <c:pt idx="54">
                  <c:v>0.84241907145617456</c:v>
                </c:pt>
                <c:pt idx="55">
                  <c:v>0.86139619368247478</c:v>
                </c:pt>
                <c:pt idx="56">
                  <c:v>0.86785966751074806</c:v>
                </c:pt>
                <c:pt idx="57">
                  <c:v>0.86799096811970855</c:v>
                </c:pt>
                <c:pt idx="58">
                  <c:v>0.86335369499656078</c:v>
                </c:pt>
                <c:pt idx="59">
                  <c:v>0.85881028596614428</c:v>
                </c:pt>
                <c:pt idx="60">
                  <c:v>0.84293938056269602</c:v>
                </c:pt>
                <c:pt idx="61">
                  <c:v>1.0365899999999999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3-1D43-8A1C-1DE33F572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59471"/>
        <c:axId val="1"/>
      </c:barChart>
      <c:catAx>
        <c:axId val="972594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9725947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Dan.McShane@tychosgroup.or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330200</xdr:colOff>
      <xdr:row>1</xdr:row>
      <xdr:rowOff>101600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56A388A-6ED1-0C44-A9AE-3A1A3513D3D3}"/>
            </a:ext>
          </a:extLst>
        </xdr:cNvPr>
        <xdr:cNvSpPr/>
      </xdr:nvSpPr>
      <xdr:spPr>
        <a:xfrm>
          <a:off x="0" y="0"/>
          <a:ext cx="4483100" cy="33020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 b="1">
              <a:solidFill>
                <a:srgbClr val="2B4154"/>
              </a:solidFill>
            </a:rPr>
            <a:t>Proprietary. ©TYCHOS 2021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330200</xdr:colOff>
      <xdr:row>1</xdr:row>
      <xdr:rowOff>304800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F9F6E68-86C8-6344-BC71-6955FDE76C19}"/>
            </a:ext>
          </a:extLst>
        </xdr:cNvPr>
        <xdr:cNvSpPr/>
      </xdr:nvSpPr>
      <xdr:spPr>
        <a:xfrm>
          <a:off x="0" y="228600"/>
          <a:ext cx="4483100" cy="30480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 b="1">
              <a:solidFill>
                <a:srgbClr val="2B4154"/>
              </a:solidFill>
            </a:rPr>
            <a:t>Summary of United</a:t>
          </a:r>
          <a:r>
            <a:rPr lang="en-US" sz="1400" b="1" baseline="0">
              <a:solidFill>
                <a:srgbClr val="2B4154"/>
              </a:solidFill>
            </a:rPr>
            <a:t> Kingdom</a:t>
          </a:r>
          <a:r>
            <a:rPr lang="en-US" sz="1400" b="1">
              <a:solidFill>
                <a:srgbClr val="2B4154"/>
              </a:solidFill>
            </a:rPr>
            <a:t> Debt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241300</xdr:rowOff>
    </xdr:from>
    <xdr:to>
      <xdr:col>0</xdr:col>
      <xdr:colOff>1862770</xdr:colOff>
      <xdr:row>1</xdr:row>
      <xdr:rowOff>549076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0CD97C-86F0-3145-BBF4-C9517813F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69900"/>
          <a:ext cx="1824670" cy="3077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495300</xdr:rowOff>
    </xdr:from>
    <xdr:to>
      <xdr:col>2</xdr:col>
      <xdr:colOff>330200</xdr:colOff>
      <xdr:row>1</xdr:row>
      <xdr:rowOff>622300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F49A41B-0EBC-AB47-AA52-D59646DEFD38}"/>
            </a:ext>
          </a:extLst>
        </xdr:cNvPr>
        <xdr:cNvSpPr/>
      </xdr:nvSpPr>
      <xdr:spPr>
        <a:xfrm>
          <a:off x="0" y="723900"/>
          <a:ext cx="4483100" cy="12700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0" i="1">
              <a:solidFill>
                <a:srgbClr val="2B4154"/>
              </a:solidFill>
            </a:rPr>
            <a:t>Contact: Dan.McShane@tychosgroup.org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13</xdr:row>
      <xdr:rowOff>76200</xdr:rowOff>
    </xdr:from>
    <xdr:to>
      <xdr:col>18</xdr:col>
      <xdr:colOff>25400</xdr:colOff>
      <xdr:row>36</xdr:row>
      <xdr:rowOff>12700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B731225-6B06-BB47-841F-E9F8F7D90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139700</xdr:colOff>
      <xdr:row>36</xdr:row>
      <xdr:rowOff>165100</xdr:rowOff>
    </xdr:from>
    <xdr:to>
      <xdr:col>18</xdr:col>
      <xdr:colOff>63500</xdr:colOff>
      <xdr:row>59</xdr:row>
      <xdr:rowOff>139700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1F2F5D89-6CCC-4E46-AB29-2B0F84BDD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0.72879</cdr:x>
      <cdr:y>0.23997</cdr:y>
    </cdr:from>
    <cdr:to>
      <cdr:x>0.72879</cdr:x>
      <cdr:y>0.88601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8344E536-E62F-4C48-8420-35F2E7269185}"/>
            </a:ext>
          </a:extLst>
        </cdr:cNvPr>
        <cdr:cNvCxnSpPr/>
      </cdr:nvCxnSpPr>
      <cdr:spPr>
        <a:xfrm xmlns:a="http://schemas.openxmlformats.org/drawingml/2006/main" flipV="1">
          <a:off x="5932870" y="967617"/>
          <a:ext cx="0" cy="26049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0.64607</cdr:x>
      <cdr:y>0.29544</cdr:y>
    </cdr:from>
    <cdr:to>
      <cdr:x>0.66911</cdr:x>
      <cdr:y>0.32384</cdr:y>
    </cdr:to>
    <cdr:sp macro="" textlink="">
      <cdr:nvSpPr>
        <cdr:cNvPr id="2" name="Oval 1"/>
        <cdr:cNvSpPr/>
      </cdr:nvSpPr>
      <cdr:spPr>
        <a:xfrm xmlns:a="http://schemas.openxmlformats.org/drawingml/2006/main">
          <a:off x="5284112" y="1202544"/>
          <a:ext cx="188440" cy="115598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Bates White theme">
  <a:themeElements>
    <a:clrScheme name="Bates White">
      <a:dk1>
        <a:sysClr val="windowText" lastClr="000000"/>
      </a:dk1>
      <a:lt1>
        <a:sysClr val="window" lastClr="FFFFFF"/>
      </a:lt1>
      <a:dk2>
        <a:srgbClr val="0063A4"/>
      </a:dk2>
      <a:lt2>
        <a:srgbClr val="F2F2F2"/>
      </a:lt2>
      <a:accent1>
        <a:srgbClr val="56A0D2"/>
      </a:accent1>
      <a:accent2>
        <a:srgbClr val="99CC00"/>
      </a:accent2>
      <a:accent3>
        <a:srgbClr val="DF7700"/>
      </a:accent3>
      <a:accent4>
        <a:srgbClr val="505050"/>
      </a:accent4>
      <a:accent5>
        <a:srgbClr val="00B3BE"/>
      </a:accent5>
      <a:accent6>
        <a:srgbClr val="B10941"/>
      </a:accent6>
      <a:hlink>
        <a:srgbClr val="002060"/>
      </a:hlink>
      <a:folHlink>
        <a:srgbClr val="70007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5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sqref="A1:H2"/>
    </sheetView>
  </sheetViews>
  <sheetFormatPr baseColWidth="10" defaultColWidth="11.33203125" defaultRowHeight="18" customHeight="1" x14ac:dyDescent="0.15"/>
  <cols>
    <col min="1" max="1" width="41.83203125" customWidth="1"/>
    <col min="2" max="2" width="12.6640625" bestFit="1" customWidth="1"/>
    <col min="3" max="3" width="13.1640625" bestFit="1" customWidth="1"/>
    <col min="4" max="4" width="12.33203125" bestFit="1" customWidth="1"/>
    <col min="5" max="5" width="13" bestFit="1" customWidth="1"/>
    <col min="6" max="6" width="12.33203125" style="2" bestFit="1" customWidth="1"/>
    <col min="7" max="7" width="13.83203125" style="2" bestFit="1" customWidth="1"/>
    <col min="8" max="8" width="12.33203125" style="2" bestFit="1" customWidth="1"/>
    <col min="10" max="10" width="13.6640625" customWidth="1"/>
    <col min="11" max="11" width="12.1640625" customWidth="1"/>
    <col min="12" max="12" width="13.33203125" bestFit="1" customWidth="1"/>
    <col min="15" max="15" width="12.6640625" bestFit="1" customWidth="1"/>
    <col min="18" max="18" width="11.33203125" style="2"/>
    <col min="20" max="20" width="13.83203125" bestFit="1" customWidth="1"/>
    <col min="21" max="21" width="11.83203125" bestFit="1" customWidth="1"/>
    <col min="22" max="22" width="12.33203125" bestFit="1" customWidth="1"/>
    <col min="24" max="24" width="14.1640625" bestFit="1" customWidth="1"/>
  </cols>
  <sheetData>
    <row r="1" spans="1:24" ht="18" customHeight="1" x14ac:dyDescent="0.15">
      <c r="A1" s="209"/>
      <c r="B1" s="209"/>
      <c r="C1" s="209"/>
      <c r="D1" s="209"/>
      <c r="E1" s="209"/>
      <c r="F1" s="209"/>
      <c r="G1" s="209"/>
      <c r="H1" s="209"/>
      <c r="I1" s="167"/>
      <c r="L1" s="190"/>
      <c r="M1" s="190"/>
      <c r="N1" s="1"/>
    </row>
    <row r="2" spans="1:24" ht="61" customHeight="1" x14ac:dyDescent="0.15">
      <c r="A2" s="210"/>
      <c r="B2" s="210"/>
      <c r="C2" s="210"/>
      <c r="D2" s="210"/>
      <c r="E2" s="210"/>
      <c r="F2" s="210"/>
      <c r="G2" s="210"/>
      <c r="H2" s="210"/>
      <c r="L2" s="191"/>
      <c r="M2" s="191"/>
      <c r="N2" s="1"/>
    </row>
    <row r="3" spans="1:24" ht="18" customHeight="1" thickBot="1" x14ac:dyDescent="0.2">
      <c r="A3" s="207" t="s">
        <v>7</v>
      </c>
      <c r="B3" s="208"/>
      <c r="C3" s="136"/>
      <c r="D3" s="137"/>
      <c r="E3" s="137"/>
      <c r="F3" s="138"/>
      <c r="G3" s="138"/>
      <c r="H3" s="139"/>
      <c r="I3" s="136"/>
      <c r="J3" s="136"/>
      <c r="K3" s="136"/>
      <c r="L3" s="136"/>
      <c r="M3" s="140"/>
      <c r="N3" s="141"/>
      <c r="O3" s="136"/>
      <c r="P3" s="136"/>
      <c r="Q3" s="136"/>
      <c r="R3" s="139"/>
      <c r="S3" s="136"/>
      <c r="T3" s="136"/>
      <c r="U3" s="136"/>
      <c r="V3" s="136"/>
      <c r="W3" s="142"/>
    </row>
    <row r="4" spans="1:24" ht="30" customHeight="1" x14ac:dyDescent="0.15">
      <c r="A4" s="211" t="s">
        <v>14</v>
      </c>
      <c r="B4" s="213" t="s">
        <v>15</v>
      </c>
      <c r="C4" s="205" t="s">
        <v>16</v>
      </c>
      <c r="D4" s="206"/>
      <c r="E4" s="203" t="s">
        <v>5</v>
      </c>
      <c r="F4" s="205" t="s">
        <v>17</v>
      </c>
      <c r="G4" s="215"/>
      <c r="H4" s="206"/>
      <c r="I4" s="203" t="s">
        <v>6</v>
      </c>
      <c r="J4" s="213" t="s">
        <v>45</v>
      </c>
      <c r="K4" s="213" t="s">
        <v>46</v>
      </c>
      <c r="L4" s="213" t="s">
        <v>18</v>
      </c>
      <c r="M4" s="213" t="s">
        <v>19</v>
      </c>
      <c r="N4" s="222" t="s">
        <v>20</v>
      </c>
      <c r="O4" s="203" t="s">
        <v>21</v>
      </c>
      <c r="P4" s="205" t="s">
        <v>40</v>
      </c>
      <c r="Q4" s="206"/>
      <c r="R4" s="203" t="s">
        <v>22</v>
      </c>
      <c r="S4" s="203" t="s">
        <v>23</v>
      </c>
      <c r="T4" s="216" t="s">
        <v>85</v>
      </c>
      <c r="U4" s="218" t="s">
        <v>86</v>
      </c>
      <c r="V4" s="213" t="s">
        <v>24</v>
      </c>
      <c r="W4" s="203" t="s">
        <v>25</v>
      </c>
      <c r="X4" s="220" t="s">
        <v>26</v>
      </c>
    </row>
    <row r="5" spans="1:24" ht="49" customHeight="1" thickBot="1" x14ac:dyDescent="0.2">
      <c r="A5" s="212"/>
      <c r="B5" s="214"/>
      <c r="C5" s="152" t="s">
        <v>27</v>
      </c>
      <c r="D5" s="152" t="s">
        <v>28</v>
      </c>
      <c r="E5" s="204"/>
      <c r="F5" s="152" t="s">
        <v>29</v>
      </c>
      <c r="G5" s="153" t="s">
        <v>30</v>
      </c>
      <c r="H5" s="152" t="s">
        <v>31</v>
      </c>
      <c r="I5" s="204"/>
      <c r="J5" s="214"/>
      <c r="K5" s="214"/>
      <c r="L5" s="214"/>
      <c r="M5" s="214"/>
      <c r="N5" s="223"/>
      <c r="O5" s="204"/>
      <c r="P5" s="154" t="s">
        <v>41</v>
      </c>
      <c r="Q5" s="154" t="s">
        <v>42</v>
      </c>
      <c r="R5" s="204"/>
      <c r="S5" s="204"/>
      <c r="T5" s="217"/>
      <c r="U5" s="219"/>
      <c r="V5" s="214"/>
      <c r="W5" s="204"/>
      <c r="X5" s="221"/>
    </row>
    <row r="6" spans="1:24" ht="18" customHeight="1" x14ac:dyDescent="0.2">
      <c r="A6" s="112" t="s">
        <v>95</v>
      </c>
      <c r="B6" s="113">
        <v>2098761</v>
      </c>
      <c r="C6" s="165" t="s">
        <v>0</v>
      </c>
      <c r="D6" s="166" t="s">
        <v>0</v>
      </c>
      <c r="E6" s="165" t="s">
        <v>0</v>
      </c>
      <c r="F6" s="192">
        <v>1924117</v>
      </c>
      <c r="G6" s="143">
        <v>1641068</v>
      </c>
      <c r="H6" s="143">
        <f t="shared" ref="H6:H7" si="0">F6+G6</f>
        <v>3565185</v>
      </c>
      <c r="I6" s="98">
        <f>H6/B6</f>
        <v>1.6987093813921643</v>
      </c>
      <c r="J6" s="144" t="s">
        <v>0</v>
      </c>
      <c r="K6" s="145" t="s">
        <v>0</v>
      </c>
      <c r="L6" s="146" t="s">
        <v>0</v>
      </c>
      <c r="M6" s="146" t="s">
        <v>0</v>
      </c>
      <c r="N6" s="147" t="s">
        <v>0</v>
      </c>
      <c r="O6" s="148" t="s">
        <v>0</v>
      </c>
      <c r="P6" s="149" t="s">
        <v>0</v>
      </c>
      <c r="Q6" s="148" t="s">
        <v>0</v>
      </c>
      <c r="R6" s="149" t="s">
        <v>0</v>
      </c>
      <c r="S6" s="148" t="s">
        <v>0</v>
      </c>
      <c r="T6" s="170" t="s">
        <v>0</v>
      </c>
      <c r="U6" s="150" t="s">
        <v>0</v>
      </c>
      <c r="V6" s="144" t="s">
        <v>0</v>
      </c>
      <c r="W6" s="148" t="s">
        <v>0</v>
      </c>
      <c r="X6" s="151" t="s">
        <v>0</v>
      </c>
    </row>
    <row r="7" spans="1:24" ht="16" customHeight="1" x14ac:dyDescent="0.2">
      <c r="A7" s="112" t="s">
        <v>94</v>
      </c>
      <c r="B7" s="200">
        <v>2112039</v>
      </c>
      <c r="C7" s="165" t="s">
        <v>0</v>
      </c>
      <c r="D7" s="166" t="s">
        <v>0</v>
      </c>
      <c r="E7" s="165" t="s">
        <v>0</v>
      </c>
      <c r="F7" s="192">
        <v>1906233</v>
      </c>
      <c r="G7" s="143">
        <v>1691619.9999999998</v>
      </c>
      <c r="H7" s="143">
        <f t="shared" si="0"/>
        <v>3597853</v>
      </c>
      <c r="I7" s="98">
        <f>H7/B7</f>
        <v>1.7034974259471534</v>
      </c>
      <c r="J7" s="144" t="s">
        <v>0</v>
      </c>
      <c r="K7" s="145" t="s">
        <v>0</v>
      </c>
      <c r="L7" s="146" t="s">
        <v>0</v>
      </c>
      <c r="M7" s="146" t="s">
        <v>0</v>
      </c>
      <c r="N7" s="147" t="s">
        <v>0</v>
      </c>
      <c r="O7" s="148" t="s">
        <v>0</v>
      </c>
      <c r="P7" s="149" t="s">
        <v>0</v>
      </c>
      <c r="Q7" s="148" t="s">
        <v>0</v>
      </c>
      <c r="R7" s="149" t="s">
        <v>0</v>
      </c>
      <c r="S7" s="148" t="s">
        <v>0</v>
      </c>
      <c r="T7" s="170" t="s">
        <v>0</v>
      </c>
      <c r="U7" s="150" t="s">
        <v>0</v>
      </c>
      <c r="V7" s="144" t="s">
        <v>0</v>
      </c>
      <c r="W7" s="148" t="s">
        <v>0</v>
      </c>
      <c r="X7" s="151" t="s">
        <v>0</v>
      </c>
    </row>
    <row r="8" spans="1:24" ht="18" customHeight="1" x14ac:dyDescent="0.2">
      <c r="A8" s="112" t="s">
        <v>93</v>
      </c>
      <c r="B8" s="113">
        <v>2130826</v>
      </c>
      <c r="C8" s="165" t="s">
        <v>0</v>
      </c>
      <c r="D8" s="166" t="s">
        <v>0</v>
      </c>
      <c r="E8" s="165" t="s">
        <v>0</v>
      </c>
      <c r="F8" s="192">
        <v>1888057</v>
      </c>
      <c r="G8" s="143">
        <v>1688729</v>
      </c>
      <c r="H8" s="143">
        <f>F8+G8</f>
        <v>3576786</v>
      </c>
      <c r="I8" s="98">
        <f>H8/B8</f>
        <v>1.6785913068453266</v>
      </c>
      <c r="J8" s="144" t="s">
        <v>0</v>
      </c>
      <c r="K8" s="145" t="s">
        <v>0</v>
      </c>
      <c r="L8" s="146" t="s">
        <v>0</v>
      </c>
      <c r="M8" s="146" t="s">
        <v>0</v>
      </c>
      <c r="N8" s="147" t="s">
        <v>0</v>
      </c>
      <c r="O8" s="148" t="s">
        <v>0</v>
      </c>
      <c r="P8" s="149" t="s">
        <v>0</v>
      </c>
      <c r="Q8" s="148" t="s">
        <v>0</v>
      </c>
      <c r="R8" s="149" t="s">
        <v>0</v>
      </c>
      <c r="S8" s="148" t="s">
        <v>0</v>
      </c>
      <c r="T8" s="170" t="s">
        <v>0</v>
      </c>
      <c r="U8" s="150" t="s">
        <v>0</v>
      </c>
      <c r="V8" s="144" t="s">
        <v>0</v>
      </c>
      <c r="W8" s="148" t="s">
        <v>0</v>
      </c>
      <c r="X8" s="151" t="s">
        <v>0</v>
      </c>
    </row>
    <row r="9" spans="1:24" ht="16" customHeight="1" x14ac:dyDescent="0.2">
      <c r="A9" s="112" t="s">
        <v>92</v>
      </c>
      <c r="B9" s="200">
        <v>2152904</v>
      </c>
      <c r="C9" s="165" t="s">
        <v>0</v>
      </c>
      <c r="D9" s="166" t="s">
        <v>0</v>
      </c>
      <c r="E9" s="165" t="s">
        <v>0</v>
      </c>
      <c r="F9" s="192">
        <v>1875868</v>
      </c>
      <c r="G9" s="143">
        <v>1704897</v>
      </c>
      <c r="H9" s="143">
        <f>F9+G9</f>
        <v>3580765</v>
      </c>
      <c r="I9" s="98">
        <f>H9/B9</f>
        <v>1.6632255781028786</v>
      </c>
      <c r="J9" s="144" t="s">
        <v>0</v>
      </c>
      <c r="K9" s="145" t="s">
        <v>0</v>
      </c>
      <c r="L9" s="146" t="s">
        <v>0</v>
      </c>
      <c r="M9" s="146" t="s">
        <v>0</v>
      </c>
      <c r="N9" s="147" t="s">
        <v>0</v>
      </c>
      <c r="O9" s="148" t="s">
        <v>0</v>
      </c>
      <c r="P9" s="149" t="s">
        <v>0</v>
      </c>
      <c r="Q9" s="148" t="s">
        <v>0</v>
      </c>
      <c r="R9" s="149" t="s">
        <v>0</v>
      </c>
      <c r="S9" s="148" t="s">
        <v>0</v>
      </c>
      <c r="T9" s="170" t="s">
        <v>0</v>
      </c>
      <c r="U9" s="150" t="s">
        <v>0</v>
      </c>
      <c r="V9" s="144" t="s">
        <v>0</v>
      </c>
      <c r="W9" s="148" t="s">
        <v>0</v>
      </c>
      <c r="X9" s="151" t="s">
        <v>0</v>
      </c>
    </row>
    <row r="10" spans="1:24" s="201" customFormat="1" ht="17" customHeight="1" thickBot="1" x14ac:dyDescent="0.25">
      <c r="A10" s="168" t="s">
        <v>91</v>
      </c>
      <c r="B10" s="169">
        <v>2223595</v>
      </c>
      <c r="C10" s="175" t="s">
        <v>0</v>
      </c>
      <c r="D10" s="180" t="s">
        <v>0</v>
      </c>
      <c r="E10" s="175" t="s">
        <v>0</v>
      </c>
      <c r="F10" s="193">
        <v>1880556</v>
      </c>
      <c r="G10" s="181">
        <v>1628580</v>
      </c>
      <c r="H10" s="181">
        <f>F10+G10</f>
        <v>3509136</v>
      </c>
      <c r="I10" s="176">
        <f>H10/B10</f>
        <v>1.5781363062967853</v>
      </c>
      <c r="J10" s="177" t="s">
        <v>0</v>
      </c>
      <c r="K10" s="182" t="s">
        <v>0</v>
      </c>
      <c r="L10" s="183" t="s">
        <v>0</v>
      </c>
      <c r="M10" s="183" t="s">
        <v>0</v>
      </c>
      <c r="N10" s="184" t="s">
        <v>0</v>
      </c>
      <c r="O10" s="178" t="s">
        <v>0</v>
      </c>
      <c r="P10" s="185" t="s">
        <v>0</v>
      </c>
      <c r="Q10" s="178" t="s">
        <v>0</v>
      </c>
      <c r="R10" s="185" t="s">
        <v>0</v>
      </c>
      <c r="S10" s="178" t="s">
        <v>0</v>
      </c>
      <c r="T10" s="186" t="s">
        <v>0</v>
      </c>
      <c r="U10" s="187" t="s">
        <v>0</v>
      </c>
      <c r="V10" s="177" t="s">
        <v>0</v>
      </c>
      <c r="W10" s="178" t="s">
        <v>0</v>
      </c>
      <c r="X10" s="179" t="s">
        <v>0</v>
      </c>
    </row>
    <row r="11" spans="1:24" ht="18" customHeight="1" thickTop="1" x14ac:dyDescent="0.2">
      <c r="A11" s="16">
        <v>2020</v>
      </c>
      <c r="B11" s="189">
        <v>2112039</v>
      </c>
      <c r="C11" s="171">
        <f>E11*B11</f>
        <v>2189318.5070099998</v>
      </c>
      <c r="D11" s="12" t="s">
        <v>0</v>
      </c>
      <c r="E11" s="14">
        <v>1.0365899999999999</v>
      </c>
      <c r="F11" s="192">
        <v>1906233</v>
      </c>
      <c r="G11" s="143">
        <v>1691619.9999999998</v>
      </c>
      <c r="H11" s="143">
        <f t="shared" ref="H11:H14" si="1">F11+G11</f>
        <v>3597853</v>
      </c>
      <c r="I11" s="98">
        <f t="shared" ref="I11:I15" si="2">H11/B11</f>
        <v>1.7034974259471534</v>
      </c>
      <c r="J11" s="160">
        <f>K11*B11</f>
        <v>-82982.012309999991</v>
      </c>
      <c r="K11" s="98">
        <v>-3.9289999999999999E-2</v>
      </c>
      <c r="L11" s="13">
        <v>523010.27232363005</v>
      </c>
      <c r="M11" s="13">
        <v>536758.84760545078</v>
      </c>
      <c r="N11" s="128">
        <f>L11-M11</f>
        <v>-13748.575281820726</v>
      </c>
      <c r="O11" s="173">
        <f>N11/B11</f>
        <v>-6.5096218781096017E-3</v>
      </c>
      <c r="P11" s="188" t="s">
        <v>0</v>
      </c>
      <c r="Q11" s="53" t="s">
        <v>0</v>
      </c>
      <c r="R11" s="46">
        <v>120.81</v>
      </c>
      <c r="S11" s="52">
        <f>R11/R12-1</f>
        <v>9.9481692024745438E-3</v>
      </c>
      <c r="T11" s="108">
        <v>2808763</v>
      </c>
      <c r="U11" s="47">
        <f>T11/B11</f>
        <v>1.3298821660016695</v>
      </c>
      <c r="V11" s="122" t="s">
        <v>0</v>
      </c>
      <c r="W11" s="123" t="s">
        <v>0</v>
      </c>
      <c r="X11" s="68">
        <v>67093221</v>
      </c>
    </row>
    <row r="12" spans="1:24" ht="18" customHeight="1" x14ac:dyDescent="0.2">
      <c r="A12" s="16">
        <v>2019</v>
      </c>
      <c r="B12" s="189">
        <v>2217787</v>
      </c>
      <c r="C12" s="171">
        <v>1869460</v>
      </c>
      <c r="D12" s="12" t="s">
        <v>0</v>
      </c>
      <c r="E12" s="14">
        <f>C12/B12</f>
        <v>0.84293938056269602</v>
      </c>
      <c r="F12" s="192">
        <v>1862471</v>
      </c>
      <c r="G12" s="143">
        <v>1600497</v>
      </c>
      <c r="H12" s="143">
        <f t="shared" si="1"/>
        <v>3462968</v>
      </c>
      <c r="I12" s="98">
        <f t="shared" si="2"/>
        <v>1.5614520240221446</v>
      </c>
      <c r="J12" s="160">
        <f>K12*B12</f>
        <v>-76558.007240000006</v>
      </c>
      <c r="K12" s="98">
        <v>-3.4520000000000002E-2</v>
      </c>
      <c r="L12" s="13">
        <v>628021.79700000002</v>
      </c>
      <c r="M12" s="13">
        <v>655599.33996000001</v>
      </c>
      <c r="N12" s="128">
        <f>L12-M12</f>
        <v>-27577.542959999992</v>
      </c>
      <c r="O12" s="173">
        <f>N12/B12</f>
        <v>-1.2434712152249063E-2</v>
      </c>
      <c r="P12" s="188" t="s">
        <v>0</v>
      </c>
      <c r="Q12" s="53" t="s">
        <v>0</v>
      </c>
      <c r="R12" s="46">
        <v>119.62</v>
      </c>
      <c r="S12" s="52">
        <f>R12/R13-1</f>
        <v>1.7349889436979238E-2</v>
      </c>
      <c r="T12" s="108">
        <v>2469302</v>
      </c>
      <c r="U12" s="47">
        <f>T12/B12</f>
        <v>1.1134080955474985</v>
      </c>
      <c r="V12" s="122" t="s">
        <v>0</v>
      </c>
      <c r="W12" s="123" t="s">
        <v>0</v>
      </c>
      <c r="X12" s="68">
        <v>66867321</v>
      </c>
    </row>
    <row r="13" spans="1:24" ht="18" customHeight="1" x14ac:dyDescent="0.2">
      <c r="A13" s="16">
        <v>2018</v>
      </c>
      <c r="B13" s="189">
        <v>2141792</v>
      </c>
      <c r="C13" s="171">
        <v>1839393</v>
      </c>
      <c r="D13" s="12" t="s">
        <v>0</v>
      </c>
      <c r="E13" s="14">
        <f>C13/B13</f>
        <v>0.85881028596614428</v>
      </c>
      <c r="F13" s="192">
        <v>1822051</v>
      </c>
      <c r="G13" s="143">
        <v>1628892</v>
      </c>
      <c r="H13" s="143">
        <f t="shared" si="1"/>
        <v>3450943</v>
      </c>
      <c r="I13" s="98">
        <f t="shared" si="2"/>
        <v>1.6112409608402682</v>
      </c>
      <c r="J13" s="160">
        <f>K13*B13</f>
        <v>-82566.081600000005</v>
      </c>
      <c r="K13" s="98">
        <v>-3.8550000000000001E-2</v>
      </c>
      <c r="L13" s="13">
        <v>625364</v>
      </c>
      <c r="M13" s="13">
        <v>653124</v>
      </c>
      <c r="N13" s="128">
        <f>L13-M13</f>
        <v>-27760</v>
      </c>
      <c r="O13" s="173">
        <f>N13/B13</f>
        <v>-1.2961109202014015E-2</v>
      </c>
      <c r="P13" s="188" t="s">
        <v>0</v>
      </c>
      <c r="Q13" s="53" t="s">
        <v>0</v>
      </c>
      <c r="R13" s="46">
        <v>117.58</v>
      </c>
      <c r="S13" s="52">
        <f>R13/R14-1</f>
        <v>2.2968505307116693E-2</v>
      </c>
      <c r="T13" s="108">
        <v>2420883</v>
      </c>
      <c r="U13" s="47">
        <f>T13/B13</f>
        <v>1.1303072380511272</v>
      </c>
      <c r="V13" s="122" t="s">
        <v>0</v>
      </c>
      <c r="W13" s="123" t="s">
        <v>0</v>
      </c>
      <c r="X13" s="68">
        <v>66466238</v>
      </c>
    </row>
    <row r="14" spans="1:24" ht="18" customHeight="1" x14ac:dyDescent="0.2">
      <c r="A14" s="16">
        <v>2017</v>
      </c>
      <c r="B14" s="130">
        <v>2068757</v>
      </c>
      <c r="C14" s="171">
        <v>1786069</v>
      </c>
      <c r="D14" s="12" t="s">
        <v>0</v>
      </c>
      <c r="E14" s="14">
        <f>C14/B14</f>
        <v>0.86335369499656078</v>
      </c>
      <c r="F14" s="192">
        <v>1762654</v>
      </c>
      <c r="G14" s="143">
        <v>1598233</v>
      </c>
      <c r="H14" s="143">
        <f t="shared" si="1"/>
        <v>3360887</v>
      </c>
      <c r="I14" s="98">
        <f t="shared" si="2"/>
        <v>1.6245924485089356</v>
      </c>
      <c r="J14" s="172">
        <f>K14*B14</f>
        <v>-68993.04595</v>
      </c>
      <c r="K14" s="98">
        <v>-3.3349999999999998E-2</v>
      </c>
      <c r="L14" s="13">
        <v>617539</v>
      </c>
      <c r="M14" s="13">
        <v>641472</v>
      </c>
      <c r="N14" s="128">
        <f>L14-M14</f>
        <v>-23933</v>
      </c>
      <c r="O14" s="173">
        <f>N14/B14</f>
        <v>-1.1568782607140423E-2</v>
      </c>
      <c r="P14" s="174">
        <v>5.0000000000000001E-3</v>
      </c>
      <c r="Q14" s="53">
        <v>1.5E-3</v>
      </c>
      <c r="R14" s="46">
        <v>114.94</v>
      </c>
      <c r="S14" s="52">
        <f>R14/R15-1</f>
        <v>2.5517487508922132E-2</v>
      </c>
      <c r="T14" s="108">
        <v>2347458</v>
      </c>
      <c r="U14" s="47">
        <f>T14/B14</f>
        <v>1.1347190607693411</v>
      </c>
      <c r="V14" s="122" t="s">
        <v>0</v>
      </c>
      <c r="W14" s="123" t="s">
        <v>0</v>
      </c>
      <c r="X14" s="68">
        <v>66051196</v>
      </c>
    </row>
    <row r="15" spans="1:24" ht="18" customHeight="1" x14ac:dyDescent="0.2">
      <c r="A15" s="156">
        <v>2016</v>
      </c>
      <c r="B15" s="17">
        <v>1994712</v>
      </c>
      <c r="C15" s="131">
        <v>1731392</v>
      </c>
      <c r="D15" s="114" t="s">
        <v>0</v>
      </c>
      <c r="E15" s="157">
        <f>C15/B15</f>
        <v>0.86799096811970855</v>
      </c>
      <c r="F15" s="194">
        <v>1702017</v>
      </c>
      <c r="G15" s="158">
        <v>1487368</v>
      </c>
      <c r="H15" s="158">
        <f t="shared" ref="H15:H55" si="3">F15+G15</f>
        <v>3189385</v>
      </c>
      <c r="I15" s="159">
        <f t="shared" si="2"/>
        <v>1.5989200445979168</v>
      </c>
      <c r="J15" s="160">
        <f>K15*B15</f>
        <v>-104104.01928000001</v>
      </c>
      <c r="K15" s="161">
        <v>-5.219E-2</v>
      </c>
      <c r="L15" s="13">
        <v>556961</v>
      </c>
      <c r="M15" s="13">
        <v>587848</v>
      </c>
      <c r="N15" s="128">
        <f>L15-M15</f>
        <v>-30887</v>
      </c>
      <c r="O15" s="127">
        <f>N15/B15</f>
        <v>-1.5484440861638171E-2</v>
      </c>
      <c r="P15" s="162">
        <v>5.0000000000000001E-3</v>
      </c>
      <c r="Q15" s="163">
        <v>3.2000000000000002E-3</v>
      </c>
      <c r="R15" s="46">
        <v>112.08</v>
      </c>
      <c r="S15" s="52">
        <f t="shared" ref="S15:S42" si="4">R15/R16-1</f>
        <v>1.0093727469358438E-2</v>
      </c>
      <c r="T15" s="115">
        <v>2284341</v>
      </c>
      <c r="U15" s="126">
        <f>T15/B15</f>
        <v>1.1451984045817141</v>
      </c>
      <c r="V15" s="122" t="s">
        <v>0</v>
      </c>
      <c r="W15" s="123" t="s">
        <v>0</v>
      </c>
      <c r="X15" s="164">
        <v>65572052</v>
      </c>
    </row>
    <row r="16" spans="1:24" ht="18" customHeight="1" x14ac:dyDescent="0.2">
      <c r="A16" s="129">
        <v>2015</v>
      </c>
      <c r="B16" s="130">
        <v>1919641</v>
      </c>
      <c r="C16" s="131">
        <v>1665979</v>
      </c>
      <c r="D16" s="7" t="s">
        <v>0</v>
      </c>
      <c r="E16" s="62">
        <v>0.88978457261987498</v>
      </c>
      <c r="F16" s="195">
        <v>1631916.9999999998</v>
      </c>
      <c r="G16" s="198">
        <v>1360919</v>
      </c>
      <c r="H16" s="158">
        <f t="shared" si="3"/>
        <v>2992836</v>
      </c>
      <c r="I16" s="119">
        <v>1.5954118779066662</v>
      </c>
      <c r="J16" s="132">
        <v>-96227</v>
      </c>
      <c r="K16" s="119">
        <v>-4.9139999999999996E-2</v>
      </c>
      <c r="L16" s="8">
        <v>519610</v>
      </c>
      <c r="M16" s="8">
        <v>546594</v>
      </c>
      <c r="N16" s="10">
        <v>-36673</v>
      </c>
      <c r="O16" s="62">
        <v>-1.9603891591382906E-2</v>
      </c>
      <c r="P16" s="133">
        <v>5.0000000000000001E-3</v>
      </c>
      <c r="Q16" s="134">
        <v>4.4000000000000003E-3</v>
      </c>
      <c r="R16" s="46">
        <v>110.96</v>
      </c>
      <c r="S16" s="52">
        <f t="shared" si="4"/>
        <v>3.7087290818633711E-3</v>
      </c>
      <c r="T16" s="116">
        <v>2569734</v>
      </c>
      <c r="U16" s="117">
        <v>1.3736750948842682</v>
      </c>
      <c r="V16" s="155" t="s">
        <v>0</v>
      </c>
      <c r="W16" s="155" t="s">
        <v>0</v>
      </c>
      <c r="X16" s="135">
        <v>65138232</v>
      </c>
    </row>
    <row r="17" spans="1:28" ht="18" customHeight="1" x14ac:dyDescent="0.2">
      <c r="A17" s="16">
        <v>2014</v>
      </c>
      <c r="B17" s="17">
        <v>1863008</v>
      </c>
      <c r="C17" s="118">
        <v>1604788</v>
      </c>
      <c r="D17" s="12" t="s">
        <v>0</v>
      </c>
      <c r="E17" s="14">
        <f>C17/B17</f>
        <v>0.86139619368247478</v>
      </c>
      <c r="F17" s="196">
        <v>1583926</v>
      </c>
      <c r="G17" s="199">
        <v>1366689</v>
      </c>
      <c r="H17" s="158">
        <f t="shared" si="3"/>
        <v>2950615</v>
      </c>
      <c r="I17" s="98">
        <f>H17/B17</f>
        <v>1.5837908371837373</v>
      </c>
      <c r="J17" s="105">
        <v>-92469</v>
      </c>
      <c r="K17" s="98">
        <v>-4.929E-2</v>
      </c>
      <c r="L17" s="8">
        <v>520292</v>
      </c>
      <c r="M17" s="8">
        <v>549967</v>
      </c>
      <c r="N17" s="10">
        <f>L17-M17</f>
        <v>-29675</v>
      </c>
      <c r="O17" s="62">
        <f>N17/B17</f>
        <v>-1.5928541369655953E-2</v>
      </c>
      <c r="P17" s="107">
        <v>5.0000000000000001E-3</v>
      </c>
      <c r="Q17" s="53">
        <v>3.8008300000000003E-3</v>
      </c>
      <c r="R17" s="46">
        <v>110.55</v>
      </c>
      <c r="S17" s="52">
        <f t="shared" si="4"/>
        <v>3.3864222001964706E-3</v>
      </c>
      <c r="T17" s="108">
        <v>2520034.14</v>
      </c>
      <c r="U17" s="47">
        <f>T17/B17</f>
        <v>1.3526695215479483</v>
      </c>
      <c r="V17" s="45">
        <v>1903710.9428888322</v>
      </c>
      <c r="W17" s="47">
        <v>1.0647921146933041</v>
      </c>
      <c r="X17" s="68">
        <v>64510376</v>
      </c>
    </row>
    <row r="18" spans="1:28" ht="18" customHeight="1" x14ac:dyDescent="0.2">
      <c r="A18" s="18">
        <v>2013</v>
      </c>
      <c r="B18" s="15">
        <v>1780336</v>
      </c>
      <c r="C18" s="6">
        <v>1499789</v>
      </c>
      <c r="D18" s="7" t="s">
        <v>0</v>
      </c>
      <c r="E18" s="14">
        <f t="shared" ref="E18:E50" si="5">C18/B18</f>
        <v>0.84241907145617456</v>
      </c>
      <c r="F18" s="197">
        <v>1550269</v>
      </c>
      <c r="G18" s="13">
        <v>1417652</v>
      </c>
      <c r="H18" s="158">
        <f t="shared" si="3"/>
        <v>2967921</v>
      </c>
      <c r="I18" s="98">
        <f>H18/B18</f>
        <v>1.6670566679548131</v>
      </c>
      <c r="J18" s="105">
        <v>-77908</v>
      </c>
      <c r="K18" s="98">
        <v>-5.1490000000000001E-2</v>
      </c>
      <c r="L18" s="8">
        <v>523526</v>
      </c>
      <c r="M18" s="8">
        <v>552562</v>
      </c>
      <c r="N18" s="10">
        <f t="shared" ref="N18:N71" si="6">L18-M18</f>
        <v>-29036</v>
      </c>
      <c r="O18" s="62">
        <f t="shared" ref="O18:O71" si="7">N18/B18</f>
        <v>-1.6309280944720547E-2</v>
      </c>
      <c r="P18" s="107">
        <v>5.0000000000000001E-3</v>
      </c>
      <c r="Q18" s="54">
        <v>3.0149999999999999E-3</v>
      </c>
      <c r="R18" s="48">
        <v>110.17689451845401</v>
      </c>
      <c r="S18" s="52">
        <f t="shared" si="4"/>
        <v>2.5545466865432909E-2</v>
      </c>
      <c r="T18" s="109">
        <v>2585562.58</v>
      </c>
      <c r="U18" s="47">
        <f t="shared" ref="U18:U71" si="8">T18/B18</f>
        <v>1.4522891072247037</v>
      </c>
      <c r="V18" s="43">
        <v>1948918.1769075929</v>
      </c>
      <c r="W18" s="49">
        <v>1.137641205300961</v>
      </c>
      <c r="X18" s="69">
        <v>64106779</v>
      </c>
    </row>
    <row r="19" spans="1:28" ht="18" customHeight="1" x14ac:dyDescent="0.2">
      <c r="A19" s="18">
        <v>2012</v>
      </c>
      <c r="B19" s="15">
        <v>1711770</v>
      </c>
      <c r="C19" s="6">
        <v>1424798</v>
      </c>
      <c r="D19" s="7" t="s">
        <v>0</v>
      </c>
      <c r="E19" s="14">
        <f t="shared" si="5"/>
        <v>0.83235364564164582</v>
      </c>
      <c r="F19" s="5">
        <v>1527074</v>
      </c>
      <c r="G19" s="8">
        <v>1438933</v>
      </c>
      <c r="H19" s="158">
        <f t="shared" si="3"/>
        <v>2966007</v>
      </c>
      <c r="I19" s="98">
        <f t="shared" ref="I19:I68" si="9">H19/B19</f>
        <v>1.7327135070716275</v>
      </c>
      <c r="J19" s="105">
        <v>-54698</v>
      </c>
      <c r="K19" s="98">
        <v>-3.7679999999999998E-2</v>
      </c>
      <c r="L19" s="8">
        <v>504742</v>
      </c>
      <c r="M19" s="8">
        <v>530338</v>
      </c>
      <c r="N19" s="10">
        <f t="shared" si="6"/>
        <v>-25596</v>
      </c>
      <c r="O19" s="62">
        <f t="shared" si="7"/>
        <v>-1.4952943444504811E-2</v>
      </c>
      <c r="P19" s="107">
        <v>5.0000000000000001E-3</v>
      </c>
      <c r="Q19" s="54">
        <v>3.12817E-3</v>
      </c>
      <c r="R19" s="48">
        <v>107.43248161898499</v>
      </c>
      <c r="S19" s="52">
        <f t="shared" si="4"/>
        <v>2.8217097470910391E-2</v>
      </c>
      <c r="T19" s="109">
        <v>2532325.44</v>
      </c>
      <c r="U19" s="47">
        <f t="shared" si="8"/>
        <v>1.4793608019769011</v>
      </c>
      <c r="V19" s="41" t="s">
        <v>0</v>
      </c>
      <c r="W19" s="42" t="s">
        <v>0</v>
      </c>
      <c r="X19" s="68">
        <v>63700300</v>
      </c>
      <c r="AB19" s="67"/>
    </row>
    <row r="20" spans="1:28" ht="18" customHeight="1" x14ac:dyDescent="0.2">
      <c r="A20" s="18">
        <v>2011</v>
      </c>
      <c r="B20" s="15">
        <v>1660141</v>
      </c>
      <c r="C20" s="6">
        <v>1328779</v>
      </c>
      <c r="D20" s="7" t="s">
        <v>0</v>
      </c>
      <c r="E20" s="14">
        <f t="shared" si="5"/>
        <v>0.80040129121562564</v>
      </c>
      <c r="F20" s="5">
        <v>1505894</v>
      </c>
      <c r="G20" s="8">
        <v>1358166</v>
      </c>
      <c r="H20" s="158">
        <f t="shared" si="3"/>
        <v>2864060</v>
      </c>
      <c r="I20" s="98">
        <f t="shared" si="9"/>
        <v>1.7251908121057187</v>
      </c>
      <c r="J20" s="105">
        <v>-27400</v>
      </c>
      <c r="K20" s="98">
        <v>-1.958E-2</v>
      </c>
      <c r="L20" s="8">
        <v>500656</v>
      </c>
      <c r="M20" s="8">
        <v>519129</v>
      </c>
      <c r="N20" s="10">
        <f t="shared" si="6"/>
        <v>-18473</v>
      </c>
      <c r="O20" s="62">
        <f t="shared" si="7"/>
        <v>-1.1127368097047178E-2</v>
      </c>
      <c r="P20" s="107">
        <v>5.0000000000000001E-3</v>
      </c>
      <c r="Q20" s="54">
        <v>4.8585800000000004E-3</v>
      </c>
      <c r="R20" s="48">
        <v>104.48423964475499</v>
      </c>
      <c r="S20" s="52">
        <f t="shared" si="4"/>
        <v>4.4842396447549948E-2</v>
      </c>
      <c r="T20" s="109">
        <v>2512977.06</v>
      </c>
      <c r="U20" s="47">
        <f t="shared" si="8"/>
        <v>1.5137130279897912</v>
      </c>
      <c r="V20" s="41" t="s">
        <v>0</v>
      </c>
      <c r="W20" s="42" t="s">
        <v>0</v>
      </c>
      <c r="X20" s="69">
        <v>63258918</v>
      </c>
    </row>
    <row r="21" spans="1:28" ht="18" customHeight="1" x14ac:dyDescent="0.2">
      <c r="A21" s="18">
        <v>2010</v>
      </c>
      <c r="B21" s="15">
        <v>1606027</v>
      </c>
      <c r="C21" s="6">
        <v>1194338</v>
      </c>
      <c r="D21" s="6">
        <v>1124286</v>
      </c>
      <c r="E21" s="14">
        <f t="shared" si="5"/>
        <v>0.74365997582855081</v>
      </c>
      <c r="F21" s="5">
        <v>1497989</v>
      </c>
      <c r="G21" s="8">
        <v>1346579</v>
      </c>
      <c r="H21" s="158">
        <f t="shared" si="3"/>
        <v>2844568</v>
      </c>
      <c r="I21" s="98">
        <f t="shared" si="9"/>
        <v>1.7711831743800073</v>
      </c>
      <c r="J21" s="105">
        <v>-43514</v>
      </c>
      <c r="K21" s="98">
        <v>-3.3780000000000004E-2</v>
      </c>
      <c r="L21" s="8">
        <v>447087</v>
      </c>
      <c r="M21" s="8">
        <v>482191</v>
      </c>
      <c r="N21" s="10">
        <f t="shared" si="6"/>
        <v>-35104</v>
      </c>
      <c r="O21" s="62">
        <f t="shared" si="7"/>
        <v>-2.1857664908497804E-2</v>
      </c>
      <c r="P21" s="107">
        <v>5.0000000000000001E-3</v>
      </c>
      <c r="Q21" s="54">
        <v>4.9632500000000006E-3</v>
      </c>
      <c r="R21" s="48">
        <v>100</v>
      </c>
      <c r="S21" s="52">
        <f t="shared" si="4"/>
        <v>3.2857142857145805E-2</v>
      </c>
      <c r="T21" s="109">
        <v>2629133.4300000002</v>
      </c>
      <c r="U21" s="47">
        <f t="shared" si="8"/>
        <v>1.6370418616872568</v>
      </c>
      <c r="V21" s="41" t="s">
        <v>0</v>
      </c>
      <c r="W21" s="42" t="s">
        <v>0</v>
      </c>
      <c r="X21" s="69">
        <v>62766365</v>
      </c>
    </row>
    <row r="22" spans="1:28" ht="18" customHeight="1" x14ac:dyDescent="0.2">
      <c r="A22" s="19">
        <v>2009</v>
      </c>
      <c r="B22" s="15">
        <v>1548513</v>
      </c>
      <c r="C22" s="6">
        <v>979797</v>
      </c>
      <c r="D22" s="6">
        <v>960080</v>
      </c>
      <c r="E22" s="14">
        <f t="shared" si="5"/>
        <v>0.63273411330741169</v>
      </c>
      <c r="F22" s="5">
        <v>1493356</v>
      </c>
      <c r="G22" s="8">
        <v>1373648.9999999998</v>
      </c>
      <c r="H22" s="158">
        <f t="shared" si="3"/>
        <v>2867005</v>
      </c>
      <c r="I22" s="98">
        <f t="shared" si="9"/>
        <v>1.8514568492482788</v>
      </c>
      <c r="J22" s="105">
        <v>-45177</v>
      </c>
      <c r="K22" s="98">
        <v>-3.5539999999999995E-2</v>
      </c>
      <c r="L22" s="8">
        <v>399649</v>
      </c>
      <c r="M22" s="8">
        <v>433102</v>
      </c>
      <c r="N22" s="10">
        <f t="shared" si="6"/>
        <v>-33453</v>
      </c>
      <c r="O22" s="62">
        <f t="shared" si="7"/>
        <v>-2.1603305881190537E-2</v>
      </c>
      <c r="P22" s="107">
        <v>6.4486666666666703E-3</v>
      </c>
      <c r="Q22" s="54">
        <v>5.2649999999999997E-3</v>
      </c>
      <c r="R22" s="48">
        <v>96.818810511756297</v>
      </c>
      <c r="S22" s="52">
        <f t="shared" si="4"/>
        <v>2.1662313719465809E-2</v>
      </c>
      <c r="T22" s="109">
        <v>2528255.15</v>
      </c>
      <c r="U22" s="47">
        <f t="shared" si="8"/>
        <v>1.6326986922292548</v>
      </c>
      <c r="V22" s="43">
        <v>1384133.6225908746</v>
      </c>
      <c r="W22" s="49">
        <v>0.93387256743668257</v>
      </c>
      <c r="X22" s="69">
        <v>62276270</v>
      </c>
    </row>
    <row r="23" spans="1:28" ht="18" customHeight="1" x14ac:dyDescent="0.2">
      <c r="A23" s="19">
        <v>2008</v>
      </c>
      <c r="B23" s="15">
        <v>1589259</v>
      </c>
      <c r="C23" s="6">
        <v>784963</v>
      </c>
      <c r="D23" s="6">
        <v>750033</v>
      </c>
      <c r="E23" s="14">
        <f t="shared" si="5"/>
        <v>0.49391760562626985</v>
      </c>
      <c r="F23" s="5">
        <v>1497496</v>
      </c>
      <c r="G23" s="8">
        <v>1456140</v>
      </c>
      <c r="H23" s="158">
        <f t="shared" si="3"/>
        <v>2953636</v>
      </c>
      <c r="I23" s="98">
        <f t="shared" si="9"/>
        <v>1.8584988349916534</v>
      </c>
      <c r="J23" s="105">
        <v>-55190</v>
      </c>
      <c r="K23" s="98">
        <v>-4.2279999999999998E-2</v>
      </c>
      <c r="L23" s="8">
        <v>421443</v>
      </c>
      <c r="M23" s="8">
        <v>466496</v>
      </c>
      <c r="N23" s="10">
        <f t="shared" si="6"/>
        <v>-45053</v>
      </c>
      <c r="O23" s="62">
        <f t="shared" si="7"/>
        <v>-2.8348431564647423E-2</v>
      </c>
      <c r="P23" s="107">
        <v>4.6753083333333299E-2</v>
      </c>
      <c r="Q23" s="54">
        <v>4.3044800000000001E-2</v>
      </c>
      <c r="R23" s="48">
        <v>94.765960544514499</v>
      </c>
      <c r="S23" s="52">
        <f t="shared" si="4"/>
        <v>3.6134988857047912E-2</v>
      </c>
      <c r="T23" s="109">
        <v>2529903</v>
      </c>
      <c r="U23" s="47">
        <f t="shared" si="8"/>
        <v>1.5918758364747345</v>
      </c>
      <c r="V23" s="43">
        <v>1015658.6010454245</v>
      </c>
      <c r="W23" s="49">
        <v>0.66877943012522401</v>
      </c>
      <c r="X23" s="69">
        <v>61806995</v>
      </c>
    </row>
    <row r="24" spans="1:28" ht="18" customHeight="1" x14ac:dyDescent="0.2">
      <c r="A24" s="19">
        <v>2007</v>
      </c>
      <c r="B24" s="15">
        <v>1546085</v>
      </c>
      <c r="C24" s="6">
        <v>643457</v>
      </c>
      <c r="D24" s="6">
        <v>620485</v>
      </c>
      <c r="E24" s="14">
        <f t="shared" si="5"/>
        <v>0.41618475051501047</v>
      </c>
      <c r="F24" s="5">
        <v>1441455.9999999998</v>
      </c>
      <c r="G24" s="8">
        <v>1269154</v>
      </c>
      <c r="H24" s="158">
        <f t="shared" si="3"/>
        <v>2710610</v>
      </c>
      <c r="I24" s="98">
        <f t="shared" si="9"/>
        <v>1.753208911541086</v>
      </c>
      <c r="J24" s="105">
        <v>-37278</v>
      </c>
      <c r="K24" s="98">
        <v>-3.585E-2</v>
      </c>
      <c r="L24" s="8">
        <v>382033</v>
      </c>
      <c r="M24" s="8">
        <v>420086</v>
      </c>
      <c r="N24" s="10">
        <f t="shared" si="6"/>
        <v>-38053</v>
      </c>
      <c r="O24" s="62">
        <f t="shared" si="7"/>
        <v>-2.4612488964060836E-2</v>
      </c>
      <c r="P24" s="107">
        <v>5.50870833333333E-2</v>
      </c>
      <c r="Q24" s="54">
        <v>5.5242800000000002E-2</v>
      </c>
      <c r="R24" s="48">
        <v>91.461017689451893</v>
      </c>
      <c r="S24" s="52">
        <f t="shared" si="4"/>
        <v>2.3210359149768989E-2</v>
      </c>
      <c r="T24" s="109">
        <v>2147563</v>
      </c>
      <c r="U24" s="47">
        <f t="shared" si="8"/>
        <v>1.3890329445017577</v>
      </c>
      <c r="V24" s="43">
        <v>1918165.3993696903</v>
      </c>
      <c r="W24" s="49">
        <v>1.2952210594843403</v>
      </c>
      <c r="X24" s="69">
        <v>61322463</v>
      </c>
    </row>
    <row r="25" spans="1:28" ht="18" customHeight="1" x14ac:dyDescent="0.2">
      <c r="A25" s="19">
        <v>2006</v>
      </c>
      <c r="B25" s="15">
        <v>1470719</v>
      </c>
      <c r="C25" s="6">
        <v>596771</v>
      </c>
      <c r="D25" s="6">
        <v>574937</v>
      </c>
      <c r="E25" s="14">
        <f t="shared" si="5"/>
        <v>0.40576819909173678</v>
      </c>
      <c r="F25" s="5">
        <v>1325991</v>
      </c>
      <c r="G25" s="8">
        <v>1196795</v>
      </c>
      <c r="H25" s="158">
        <f t="shared" si="3"/>
        <v>2522786</v>
      </c>
      <c r="I25" s="98">
        <f t="shared" si="9"/>
        <v>1.7153419517936466</v>
      </c>
      <c r="J25" s="105">
        <v>-32297</v>
      </c>
      <c r="K25" s="98">
        <v>-3.0499999999999999E-2</v>
      </c>
      <c r="L25" s="8">
        <v>390856</v>
      </c>
      <c r="M25" s="8">
        <v>426114</v>
      </c>
      <c r="N25" s="10">
        <f t="shared" si="6"/>
        <v>-35258</v>
      </c>
      <c r="O25" s="62">
        <f t="shared" si="7"/>
        <v>-2.3973308293426549E-2</v>
      </c>
      <c r="P25" s="107">
        <v>4.6382583333333303E-2</v>
      </c>
      <c r="Q25" s="54">
        <v>4.6481399999999999E-2</v>
      </c>
      <c r="R25" s="48">
        <v>89.386328892771303</v>
      </c>
      <c r="S25" s="52">
        <f t="shared" si="4"/>
        <v>2.3335277939826815E-2</v>
      </c>
      <c r="T25" s="109">
        <v>1854360</v>
      </c>
      <c r="U25" s="47">
        <f t="shared" si="8"/>
        <v>1.2608526849792516</v>
      </c>
      <c r="V25" s="43">
        <v>2050940.012158606</v>
      </c>
      <c r="W25" s="49">
        <v>1.4610686217670728</v>
      </c>
      <c r="X25" s="69">
        <v>60846820</v>
      </c>
    </row>
    <row r="26" spans="1:28" ht="18" customHeight="1" x14ac:dyDescent="0.2">
      <c r="A26" s="19">
        <v>2005</v>
      </c>
      <c r="B26" s="15">
        <v>1393038</v>
      </c>
      <c r="C26" s="6">
        <v>552591</v>
      </c>
      <c r="D26" s="6">
        <v>531348</v>
      </c>
      <c r="E26" s="14">
        <f t="shared" si="5"/>
        <v>0.39668049256373478</v>
      </c>
      <c r="F26" s="5">
        <v>1200440</v>
      </c>
      <c r="G26" s="8">
        <v>1100772</v>
      </c>
      <c r="H26" s="158">
        <f t="shared" si="3"/>
        <v>2301212</v>
      </c>
      <c r="I26" s="98">
        <f t="shared" si="9"/>
        <v>1.6519377073705097</v>
      </c>
      <c r="J26" s="105">
        <v>-16620</v>
      </c>
      <c r="K26" s="98">
        <v>-2.0369999999999999E-2</v>
      </c>
      <c r="L26" s="8">
        <v>342231</v>
      </c>
      <c r="M26" s="8">
        <v>377844</v>
      </c>
      <c r="N26" s="10">
        <f t="shared" si="6"/>
        <v>-35613</v>
      </c>
      <c r="O26" s="62">
        <f t="shared" si="7"/>
        <v>-2.5564988176919799E-2</v>
      </c>
      <c r="P26" s="107">
        <v>4.648675E-2</v>
      </c>
      <c r="Q26" s="54">
        <v>4.5511299999999998E-2</v>
      </c>
      <c r="R26" s="48">
        <v>87.348038145155499</v>
      </c>
      <c r="S26" s="52">
        <f t="shared" si="4"/>
        <v>2.0496683109373803E-2</v>
      </c>
      <c r="T26" s="109">
        <v>1625242</v>
      </c>
      <c r="U26" s="47">
        <f t="shared" si="8"/>
        <v>1.1666889201873889</v>
      </c>
      <c r="V26" s="43">
        <v>1677249.2247733122</v>
      </c>
      <c r="W26" s="49">
        <v>1.2642645627163795</v>
      </c>
      <c r="X26" s="69">
        <v>60401206</v>
      </c>
    </row>
    <row r="27" spans="1:28" ht="18" customHeight="1" x14ac:dyDescent="0.2">
      <c r="A27" s="19">
        <v>2004</v>
      </c>
      <c r="B27" s="15">
        <v>1317459</v>
      </c>
      <c r="C27" s="6">
        <v>506689</v>
      </c>
      <c r="D27" s="6">
        <v>482760</v>
      </c>
      <c r="E27" s="14">
        <f t="shared" si="5"/>
        <v>0.3845956496558906</v>
      </c>
      <c r="F27" s="5">
        <v>1106723</v>
      </c>
      <c r="G27" s="8">
        <v>966431</v>
      </c>
      <c r="H27" s="158">
        <f t="shared" si="3"/>
        <v>2073154</v>
      </c>
      <c r="I27" s="98">
        <f t="shared" si="9"/>
        <v>1.5736003928775013</v>
      </c>
      <c r="J27" s="105">
        <v>-22867</v>
      </c>
      <c r="K27" s="98">
        <v>-2.308E-2</v>
      </c>
      <c r="L27" s="8">
        <v>307121</v>
      </c>
      <c r="M27" s="8">
        <v>341523</v>
      </c>
      <c r="N27" s="10">
        <f t="shared" si="6"/>
        <v>-34402</v>
      </c>
      <c r="O27" s="62">
        <f t="shared" si="7"/>
        <v>-2.6112387558170691E-2</v>
      </c>
      <c r="P27" s="107">
        <v>4.37981666666667E-2</v>
      </c>
      <c r="Q27" s="54">
        <v>4.4297300000000005E-2</v>
      </c>
      <c r="R27" s="48">
        <v>85.593652180243097</v>
      </c>
      <c r="S27" s="52">
        <f t="shared" si="4"/>
        <v>1.3445957593518632E-2</v>
      </c>
      <c r="T27" s="109">
        <v>1427535</v>
      </c>
      <c r="U27" s="47">
        <f t="shared" si="8"/>
        <v>1.0835517462023485</v>
      </c>
      <c r="V27" s="43">
        <v>1538162.8270509348</v>
      </c>
      <c r="W27" s="49">
        <v>1.225441249220983</v>
      </c>
      <c r="X27" s="69">
        <v>59987905</v>
      </c>
    </row>
    <row r="28" spans="1:28" ht="18" customHeight="1" x14ac:dyDescent="0.2">
      <c r="A28" s="19">
        <v>2003</v>
      </c>
      <c r="B28" s="15">
        <v>1256188</v>
      </c>
      <c r="C28" s="6">
        <v>445516</v>
      </c>
      <c r="D28" s="6">
        <v>438146</v>
      </c>
      <c r="E28" s="14">
        <f t="shared" si="5"/>
        <v>0.35465710546510554</v>
      </c>
      <c r="F28" s="5">
        <v>981602</v>
      </c>
      <c r="G28" s="8">
        <v>943191</v>
      </c>
      <c r="H28" s="158">
        <f t="shared" si="3"/>
        <v>1924793</v>
      </c>
      <c r="I28" s="98">
        <f t="shared" si="9"/>
        <v>1.5322491537890826</v>
      </c>
      <c r="J28" s="105">
        <v>-20323</v>
      </c>
      <c r="K28" s="98">
        <v>-1.9279999999999999E-2</v>
      </c>
      <c r="L28" s="8">
        <v>293834</v>
      </c>
      <c r="M28" s="8">
        <v>323827</v>
      </c>
      <c r="N28" s="10">
        <f t="shared" si="6"/>
        <v>-29993</v>
      </c>
      <c r="O28" s="62">
        <f t="shared" si="7"/>
        <v>-2.3876203243463557E-2</v>
      </c>
      <c r="P28" s="107">
        <v>3.6957916666666701E-2</v>
      </c>
      <c r="Q28" s="54">
        <v>3.5548500000000004E-2</v>
      </c>
      <c r="R28" s="48">
        <v>84.458033049428494</v>
      </c>
      <c r="S28" s="52">
        <f t="shared" si="4"/>
        <v>1.3629215446444132E-2</v>
      </c>
      <c r="T28" s="109">
        <v>1299867</v>
      </c>
      <c r="U28" s="47">
        <f t="shared" si="8"/>
        <v>1.0347710692985446</v>
      </c>
      <c r="V28" s="43">
        <v>1486342.8322060152</v>
      </c>
      <c r="W28" s="49">
        <v>1.2484767915046011</v>
      </c>
      <c r="X28" s="69">
        <v>59647577</v>
      </c>
    </row>
    <row r="29" spans="1:28" ht="18" customHeight="1" x14ac:dyDescent="0.2">
      <c r="A29" s="19">
        <v>2002</v>
      </c>
      <c r="B29" s="15">
        <v>1187671</v>
      </c>
      <c r="C29" s="6">
        <v>406983</v>
      </c>
      <c r="D29" s="6">
        <v>397904</v>
      </c>
      <c r="E29" s="14">
        <f t="shared" si="5"/>
        <v>0.34267318137767111</v>
      </c>
      <c r="F29" s="5">
        <v>870868</v>
      </c>
      <c r="G29" s="8">
        <v>944929.99999999988</v>
      </c>
      <c r="H29" s="158">
        <f t="shared" si="3"/>
        <v>1815798</v>
      </c>
      <c r="I29" s="98">
        <f t="shared" si="9"/>
        <v>1.5288728949347083</v>
      </c>
      <c r="J29" s="105">
        <v>-23244</v>
      </c>
      <c r="K29" s="98">
        <v>-2.266E-2</v>
      </c>
      <c r="L29" s="8">
        <v>280499</v>
      </c>
      <c r="M29" s="8">
        <v>313481</v>
      </c>
      <c r="N29" s="10">
        <f t="shared" si="6"/>
        <v>-32982</v>
      </c>
      <c r="O29" s="62">
        <f t="shared" si="7"/>
        <v>-2.777031686384529E-2</v>
      </c>
      <c r="P29" s="107">
        <v>0.04</v>
      </c>
      <c r="Q29" s="54">
        <v>3.8629200000000002E-2</v>
      </c>
      <c r="R29" s="48">
        <v>83.322413918613904</v>
      </c>
      <c r="S29" s="52">
        <f t="shared" si="4"/>
        <v>1.2561924982305905E-2</v>
      </c>
      <c r="T29" s="109">
        <v>1183874</v>
      </c>
      <c r="U29" s="47">
        <f t="shared" si="8"/>
        <v>0.99680298668570677</v>
      </c>
      <c r="V29" s="43">
        <v>1186945.808476049</v>
      </c>
      <c r="W29" s="49">
        <v>1.0624566950592604</v>
      </c>
      <c r="X29" s="69">
        <v>59370479</v>
      </c>
    </row>
    <row r="30" spans="1:28" ht="18" customHeight="1" x14ac:dyDescent="0.2">
      <c r="A30" s="19">
        <v>2001</v>
      </c>
      <c r="B30" s="15">
        <v>1138375</v>
      </c>
      <c r="C30" s="6">
        <v>387617</v>
      </c>
      <c r="D30" s="6">
        <v>384489</v>
      </c>
      <c r="E30" s="14">
        <f t="shared" si="5"/>
        <v>0.34050027451411002</v>
      </c>
      <c r="F30" s="5">
        <v>772818</v>
      </c>
      <c r="G30" s="8">
        <v>861123</v>
      </c>
      <c r="H30" s="158">
        <f t="shared" si="3"/>
        <v>1633941</v>
      </c>
      <c r="I30" s="98">
        <f t="shared" si="9"/>
        <v>1.4353275502360821</v>
      </c>
      <c r="J30" s="105">
        <v>-21594</v>
      </c>
      <c r="K30" s="98">
        <v>-2.247E-2</v>
      </c>
      <c r="L30" s="8">
        <v>278663</v>
      </c>
      <c r="M30" s="8">
        <v>304625</v>
      </c>
      <c r="N30" s="10">
        <f t="shared" si="6"/>
        <v>-25962</v>
      </c>
      <c r="O30" s="62">
        <f t="shared" si="7"/>
        <v>-2.2806193038322171E-2</v>
      </c>
      <c r="P30" s="107">
        <v>5.1223749999999998E-2</v>
      </c>
      <c r="Q30" s="54">
        <v>4.7646800000000003E-2</v>
      </c>
      <c r="R30" s="48">
        <v>82.288709325180207</v>
      </c>
      <c r="S30" s="52">
        <f t="shared" si="4"/>
        <v>1.2358946802795145E-2</v>
      </c>
      <c r="T30" s="109">
        <v>1127563</v>
      </c>
      <c r="U30" s="47">
        <f t="shared" si="8"/>
        <v>0.99050225101570222</v>
      </c>
      <c r="V30" s="43">
        <v>1486600.9397836677</v>
      </c>
      <c r="W30" s="49">
        <v>1.3994673063553698</v>
      </c>
      <c r="X30" s="69">
        <v>59119673</v>
      </c>
    </row>
    <row r="31" spans="1:28" ht="18" customHeight="1" x14ac:dyDescent="0.2">
      <c r="A31" s="19">
        <v>2000</v>
      </c>
      <c r="B31" s="15">
        <v>1095900</v>
      </c>
      <c r="C31" s="6">
        <v>403133</v>
      </c>
      <c r="D31" s="6">
        <v>398593</v>
      </c>
      <c r="E31" s="14">
        <f t="shared" si="5"/>
        <v>0.36785564376311708</v>
      </c>
      <c r="F31" s="5">
        <v>698018</v>
      </c>
      <c r="G31" s="8">
        <v>778500</v>
      </c>
      <c r="H31" s="158">
        <f t="shared" si="3"/>
        <v>1476518</v>
      </c>
      <c r="I31" s="98">
        <f t="shared" si="9"/>
        <v>1.3473108860297471</v>
      </c>
      <c r="J31" s="105">
        <v>-22975</v>
      </c>
      <c r="K31" s="98">
        <v>-2.4169999999999997E-2</v>
      </c>
      <c r="L31" s="8">
        <v>270581</v>
      </c>
      <c r="M31" s="8">
        <v>290658</v>
      </c>
      <c r="N31" s="10">
        <f t="shared" si="6"/>
        <v>-20077</v>
      </c>
      <c r="O31" s="62">
        <f t="shared" si="7"/>
        <v>-1.8320102199105757E-2</v>
      </c>
      <c r="P31" s="107">
        <v>5.9638916666666701E-2</v>
      </c>
      <c r="Q31" s="54">
        <v>5.8011500000000001E-2</v>
      </c>
      <c r="R31" s="48">
        <v>81.284123170998001</v>
      </c>
      <c r="S31" s="52">
        <f t="shared" si="4"/>
        <v>7.8526942864878269E-3</v>
      </c>
      <c r="T31" s="109">
        <v>1036128</v>
      </c>
      <c r="U31" s="47">
        <f t="shared" si="8"/>
        <v>0.9454585272378867</v>
      </c>
      <c r="V31" s="43">
        <v>1696410.9949503683</v>
      </c>
      <c r="W31" s="49">
        <v>1.6574412365955342</v>
      </c>
      <c r="X31" s="69">
        <v>58892514</v>
      </c>
    </row>
    <row r="32" spans="1:28" ht="18" customHeight="1" x14ac:dyDescent="0.2">
      <c r="A32" s="19">
        <v>1999</v>
      </c>
      <c r="B32" s="15">
        <v>1039752</v>
      </c>
      <c r="C32" s="6">
        <v>410732</v>
      </c>
      <c r="D32" s="6">
        <v>405815</v>
      </c>
      <c r="E32" s="14">
        <f t="shared" si="5"/>
        <v>0.39502881456347283</v>
      </c>
      <c r="F32" s="5">
        <v>640455</v>
      </c>
      <c r="G32" s="8">
        <v>684370</v>
      </c>
      <c r="H32" s="158">
        <f t="shared" si="3"/>
        <v>1324825</v>
      </c>
      <c r="I32" s="98">
        <f t="shared" si="9"/>
        <v>1.2741740338080618</v>
      </c>
      <c r="J32" s="105">
        <v>-24354</v>
      </c>
      <c r="K32" s="98">
        <v>-2.511E-2</v>
      </c>
      <c r="L32" s="8">
        <v>243024</v>
      </c>
      <c r="M32" s="8">
        <v>259014</v>
      </c>
      <c r="N32" s="10">
        <f t="shared" si="6"/>
        <v>-15990</v>
      </c>
      <c r="O32" s="62">
        <f t="shared" si="7"/>
        <v>-1.5378667220644923E-2</v>
      </c>
      <c r="P32" s="107">
        <v>5.3444083333333302E-2</v>
      </c>
      <c r="Q32" s="54">
        <v>5.0380599999999998E-2</v>
      </c>
      <c r="R32" s="48">
        <v>80.650797117274493</v>
      </c>
      <c r="S32" s="52">
        <f t="shared" si="4"/>
        <v>1.335406567273445E-2</v>
      </c>
      <c r="T32" s="109">
        <v>932914</v>
      </c>
      <c r="U32" s="47">
        <f t="shared" si="8"/>
        <v>0.89724665112449897</v>
      </c>
      <c r="V32" s="43">
        <v>1818098.2301759073</v>
      </c>
      <c r="W32" s="49">
        <v>1.8875682936556084</v>
      </c>
      <c r="X32" s="69">
        <v>58682466</v>
      </c>
    </row>
    <row r="33" spans="1:24" ht="18" customHeight="1" x14ac:dyDescent="0.2">
      <c r="A33" s="19">
        <v>1998</v>
      </c>
      <c r="B33" s="15">
        <v>997247</v>
      </c>
      <c r="C33" s="6">
        <v>408217</v>
      </c>
      <c r="D33" s="6">
        <v>408513</v>
      </c>
      <c r="E33" s="14">
        <f t="shared" si="5"/>
        <v>0.40934392382228274</v>
      </c>
      <c r="F33" s="5">
        <v>589232.99999999988</v>
      </c>
      <c r="G33" s="8">
        <v>601264</v>
      </c>
      <c r="H33" s="158">
        <f t="shared" si="3"/>
        <v>1190497</v>
      </c>
      <c r="I33" s="98">
        <f t="shared" si="9"/>
        <v>1.193783485936784</v>
      </c>
      <c r="J33" s="105">
        <v>-3837</v>
      </c>
      <c r="K33" s="98">
        <v>-5.4800000000000005E-3</v>
      </c>
      <c r="L33" s="8">
        <v>234801</v>
      </c>
      <c r="M33" s="8">
        <v>242666</v>
      </c>
      <c r="N33" s="10">
        <f t="shared" si="6"/>
        <v>-7865</v>
      </c>
      <c r="O33" s="62">
        <f t="shared" si="7"/>
        <v>-7.8867121184621261E-3</v>
      </c>
      <c r="P33" s="107">
        <v>7.2320499999999996E-2</v>
      </c>
      <c r="Q33" s="54">
        <v>6.8250900000000003E-2</v>
      </c>
      <c r="R33" s="48">
        <v>79.587974084589007</v>
      </c>
      <c r="S33" s="52">
        <f t="shared" si="4"/>
        <v>1.588923991823088E-2</v>
      </c>
      <c r="T33" s="109">
        <v>893624</v>
      </c>
      <c r="U33" s="47">
        <f t="shared" si="8"/>
        <v>0.89609093835328657</v>
      </c>
      <c r="V33" s="43">
        <v>1380133.1972474498</v>
      </c>
      <c r="W33" s="49">
        <v>1.4947927715846194</v>
      </c>
      <c r="X33" s="69">
        <v>58487141</v>
      </c>
    </row>
    <row r="34" spans="1:24" ht="18" customHeight="1" x14ac:dyDescent="0.2">
      <c r="A34" s="19">
        <v>1997</v>
      </c>
      <c r="B34" s="15">
        <v>951750</v>
      </c>
      <c r="C34" s="6">
        <v>411845</v>
      </c>
      <c r="D34" s="6">
        <v>411634</v>
      </c>
      <c r="E34" s="14">
        <f t="shared" si="5"/>
        <v>0.4327239296033622</v>
      </c>
      <c r="F34" s="5">
        <v>545917</v>
      </c>
      <c r="G34" s="8">
        <v>518211</v>
      </c>
      <c r="H34" s="158">
        <f t="shared" si="3"/>
        <v>1064128</v>
      </c>
      <c r="I34" s="98">
        <f t="shared" si="9"/>
        <v>1.1180751247701601</v>
      </c>
      <c r="J34" s="105">
        <v>-1487</v>
      </c>
      <c r="K34" s="98">
        <v>-4.6000000000000001E-4</v>
      </c>
      <c r="L34" s="8">
        <v>239853</v>
      </c>
      <c r="M34" s="8">
        <v>236016</v>
      </c>
      <c r="N34" s="10">
        <f t="shared" si="6"/>
        <v>3837</v>
      </c>
      <c r="O34" s="62">
        <f t="shared" si="7"/>
        <v>4.0315208825847122E-3</v>
      </c>
      <c r="P34" s="107">
        <v>6.5633999999999998E-2</v>
      </c>
      <c r="Q34" s="54">
        <v>6.48199E-2</v>
      </c>
      <c r="R34" s="48">
        <v>78.343160806580698</v>
      </c>
      <c r="S34" s="52">
        <f t="shared" si="4"/>
        <v>1.777945905049938E-2</v>
      </c>
      <c r="T34" s="109">
        <v>739478</v>
      </c>
      <c r="U34" s="47">
        <f t="shared" si="8"/>
        <v>0.77696664039926455</v>
      </c>
      <c r="V34" s="43">
        <v>1256552.8456315775</v>
      </c>
      <c r="W34" s="49">
        <v>1.4298832991551669</v>
      </c>
      <c r="X34" s="69">
        <v>58316954</v>
      </c>
    </row>
    <row r="35" spans="1:24" ht="18" customHeight="1" x14ac:dyDescent="0.2">
      <c r="A35" s="19">
        <v>1996</v>
      </c>
      <c r="B35" s="15">
        <v>907265</v>
      </c>
      <c r="C35" s="6">
        <v>397798</v>
      </c>
      <c r="D35" s="6">
        <v>376972</v>
      </c>
      <c r="E35" s="14">
        <f t="shared" si="5"/>
        <v>0.43845844378434085</v>
      </c>
      <c r="F35" s="5">
        <v>511456</v>
      </c>
      <c r="G35" s="8">
        <v>534742</v>
      </c>
      <c r="H35" s="158">
        <f t="shared" si="3"/>
        <v>1046198</v>
      </c>
      <c r="I35" s="98">
        <f t="shared" si="9"/>
        <v>1.1531338693766431</v>
      </c>
      <c r="J35" s="105">
        <v>-4881</v>
      </c>
      <c r="K35" s="98">
        <v>-5.6799999999999993E-3</v>
      </c>
      <c r="L35" s="8">
        <v>232413</v>
      </c>
      <c r="M35" s="8">
        <v>230888</v>
      </c>
      <c r="N35" s="10">
        <f t="shared" si="6"/>
        <v>1525</v>
      </c>
      <c r="O35" s="62">
        <f t="shared" si="7"/>
        <v>1.6808760395253866E-3</v>
      </c>
      <c r="P35" s="107">
        <v>5.9585333333333303E-2</v>
      </c>
      <c r="Q35" s="54">
        <v>5.77721E-2</v>
      </c>
      <c r="R35" s="48">
        <v>76.974594161753004</v>
      </c>
      <c r="S35" s="52">
        <f t="shared" si="4"/>
        <v>2.4811009885638224E-2</v>
      </c>
      <c r="T35" s="109">
        <v>589201</v>
      </c>
      <c r="U35" s="47">
        <f t="shared" si="8"/>
        <v>0.64942547105862125</v>
      </c>
      <c r="V35" s="43">
        <v>1095160.4862586863</v>
      </c>
      <c r="W35" s="49">
        <v>1.3097044881703612</v>
      </c>
      <c r="X35" s="69">
        <v>58166950</v>
      </c>
    </row>
    <row r="36" spans="1:24" ht="18" customHeight="1" x14ac:dyDescent="0.2">
      <c r="A36" s="19">
        <v>1995</v>
      </c>
      <c r="B36" s="15">
        <v>850181</v>
      </c>
      <c r="C36" s="6">
        <v>371851.99999999994</v>
      </c>
      <c r="D36" s="6">
        <v>339539</v>
      </c>
      <c r="E36" s="14">
        <f t="shared" si="5"/>
        <v>0.43737980500622803</v>
      </c>
      <c r="F36" s="5">
        <v>489955</v>
      </c>
      <c r="G36" s="8">
        <v>499053</v>
      </c>
      <c r="H36" s="158">
        <f t="shared" si="3"/>
        <v>989008</v>
      </c>
      <c r="I36" s="98">
        <f t="shared" si="9"/>
        <v>1.1632911109516679</v>
      </c>
      <c r="J36" s="105">
        <v>-5452</v>
      </c>
      <c r="K36" s="98">
        <v>-6.6800000000000002E-3</v>
      </c>
      <c r="L36" s="8">
        <v>212884</v>
      </c>
      <c r="M36" s="8">
        <v>210567</v>
      </c>
      <c r="N36" s="10">
        <f t="shared" si="6"/>
        <v>2317</v>
      </c>
      <c r="O36" s="62">
        <f t="shared" si="7"/>
        <v>2.7253020239219649E-3</v>
      </c>
      <c r="P36" s="107">
        <v>6.6936750000000003E-2</v>
      </c>
      <c r="Q36" s="54">
        <v>6.3264899999999999E-2</v>
      </c>
      <c r="R36" s="48">
        <v>75.111014049646897</v>
      </c>
      <c r="S36" s="52">
        <f t="shared" si="4"/>
        <v>2.6564520943189063E-2</v>
      </c>
      <c r="T36" s="109">
        <v>514557</v>
      </c>
      <c r="U36" s="47">
        <f t="shared" si="8"/>
        <v>0.60523229759310071</v>
      </c>
      <c r="V36" s="43">
        <v>841422.31718628027</v>
      </c>
      <c r="W36" s="49">
        <v>1.0746422537338554</v>
      </c>
      <c r="X36" s="69">
        <v>58019030</v>
      </c>
    </row>
    <row r="37" spans="1:24" ht="18" customHeight="1" x14ac:dyDescent="0.2">
      <c r="A37" s="19">
        <v>1994</v>
      </c>
      <c r="B37" s="15">
        <v>809486</v>
      </c>
      <c r="C37" s="6">
        <v>330187</v>
      </c>
      <c r="D37" s="6">
        <v>298192</v>
      </c>
      <c r="E37" s="14">
        <f t="shared" si="5"/>
        <v>0.40789711001796203</v>
      </c>
      <c r="F37" s="5">
        <v>468257</v>
      </c>
      <c r="G37" s="8">
        <v>454221</v>
      </c>
      <c r="H37" s="158">
        <f t="shared" si="3"/>
        <v>922478</v>
      </c>
      <c r="I37" s="98">
        <f t="shared" si="9"/>
        <v>1.139584872375804</v>
      </c>
      <c r="J37" s="105">
        <v>-3597</v>
      </c>
      <c r="K37" s="98">
        <v>-4.7399999999999994E-3</v>
      </c>
      <c r="L37" s="8">
        <v>188313.45309999998</v>
      </c>
      <c r="M37" s="8">
        <v>188470.4754</v>
      </c>
      <c r="N37" s="10">
        <f t="shared" si="6"/>
        <v>-157.02230000001146</v>
      </c>
      <c r="O37" s="62">
        <f t="shared" si="7"/>
        <v>-1.9397778343295801E-4</v>
      </c>
      <c r="P37" s="107">
        <v>5.4627833333333299E-2</v>
      </c>
      <c r="Q37" s="54">
        <v>5.1544900000000005E-2</v>
      </c>
      <c r="R37" s="48">
        <v>73.167358229598904</v>
      </c>
      <c r="S37" s="52">
        <f t="shared" si="4"/>
        <v>1.9784902597403509E-2</v>
      </c>
      <c r="T37" s="109">
        <v>427759</v>
      </c>
      <c r="U37" s="47">
        <f t="shared" si="8"/>
        <v>0.52843285739345713</v>
      </c>
      <c r="V37" s="43">
        <v>747051.72398999997</v>
      </c>
      <c r="W37" s="49">
        <v>1.0024902495316668</v>
      </c>
      <c r="X37" s="69">
        <v>57865745</v>
      </c>
    </row>
    <row r="38" spans="1:24" ht="18" customHeight="1" x14ac:dyDescent="0.2">
      <c r="A38" s="19">
        <v>1993</v>
      </c>
      <c r="B38" s="15">
        <v>769159</v>
      </c>
      <c r="C38" s="6">
        <v>292236</v>
      </c>
      <c r="D38" s="6">
        <v>248241</v>
      </c>
      <c r="E38" s="14">
        <f t="shared" si="5"/>
        <v>0.37994224861179549</v>
      </c>
      <c r="F38" s="5">
        <v>445291</v>
      </c>
      <c r="G38" s="8">
        <v>471928.99999999994</v>
      </c>
      <c r="H38" s="158">
        <f t="shared" si="3"/>
        <v>917220</v>
      </c>
      <c r="I38" s="98">
        <f t="shared" si="9"/>
        <v>1.1924972599943575</v>
      </c>
      <c r="J38" s="105">
        <v>-9794</v>
      </c>
      <c r="K38" s="98">
        <v>-1.316E-2</v>
      </c>
      <c r="L38" s="8">
        <v>170301.7935</v>
      </c>
      <c r="M38" s="8">
        <v>172809.46889999998</v>
      </c>
      <c r="N38" s="10">
        <f t="shared" si="6"/>
        <v>-2507.6753999999783</v>
      </c>
      <c r="O38" s="62">
        <f t="shared" si="7"/>
        <v>-3.2602822043296359E-3</v>
      </c>
      <c r="P38" s="107">
        <v>6.0136333333333306E-2</v>
      </c>
      <c r="Q38" s="54">
        <v>5.2142000000000001E-2</v>
      </c>
      <c r="R38" s="48">
        <v>71.747834316080599</v>
      </c>
      <c r="S38" s="52">
        <f t="shared" si="4"/>
        <v>2.5065002600102915E-2</v>
      </c>
      <c r="T38" s="109">
        <v>397343</v>
      </c>
      <c r="U38" s="47">
        <f t="shared" si="8"/>
        <v>0.51659409822936475</v>
      </c>
      <c r="V38" s="43">
        <v>767008.96445199999</v>
      </c>
      <c r="W38" s="49">
        <v>1.083753167789028</v>
      </c>
      <c r="X38" s="69">
        <v>57718614</v>
      </c>
    </row>
    <row r="39" spans="1:24" ht="18" customHeight="1" x14ac:dyDescent="0.2">
      <c r="A39" s="19">
        <v>1992</v>
      </c>
      <c r="B39" s="15">
        <v>730578</v>
      </c>
      <c r="C39" s="6">
        <v>242850</v>
      </c>
      <c r="D39" s="6">
        <v>204011</v>
      </c>
      <c r="E39" s="14">
        <f t="shared" si="5"/>
        <v>0.33240803856672391</v>
      </c>
      <c r="F39" s="5">
        <v>429769</v>
      </c>
      <c r="G39" s="8">
        <v>432572.99999999994</v>
      </c>
      <c r="H39" s="158">
        <f t="shared" si="3"/>
        <v>862342</v>
      </c>
      <c r="I39" s="98">
        <f t="shared" si="9"/>
        <v>1.1803558278513724</v>
      </c>
      <c r="J39" s="105">
        <v>-10816</v>
      </c>
      <c r="K39" s="98">
        <v>-1.5269999999999999E-2</v>
      </c>
      <c r="L39" s="8">
        <v>149313.5545</v>
      </c>
      <c r="M39" s="8">
        <v>154022.11989999999</v>
      </c>
      <c r="N39" s="10">
        <f t="shared" si="6"/>
        <v>-4708.5653999999922</v>
      </c>
      <c r="O39" s="62">
        <f t="shared" si="7"/>
        <v>-6.4449865722756398E-3</v>
      </c>
      <c r="P39" s="107">
        <v>9.5634833333333308E-2</v>
      </c>
      <c r="Q39" s="54">
        <v>8.9372900000000005E-2</v>
      </c>
      <c r="R39" s="48">
        <v>69.993448351168396</v>
      </c>
      <c r="S39" s="52">
        <f t="shared" si="4"/>
        <v>4.2615484710474716E-2</v>
      </c>
      <c r="T39" s="109">
        <v>379524</v>
      </c>
      <c r="U39" s="47">
        <f t="shared" si="8"/>
        <v>0.51948457248917979</v>
      </c>
      <c r="V39" s="43">
        <v>544092.10547999991</v>
      </c>
      <c r="W39" s="49">
        <v>0.80945609812993724</v>
      </c>
      <c r="X39" s="69">
        <v>57580402</v>
      </c>
    </row>
    <row r="40" spans="1:24" ht="18" customHeight="1" x14ac:dyDescent="0.2">
      <c r="A40" s="19">
        <v>1991</v>
      </c>
      <c r="B40" s="15">
        <v>705464</v>
      </c>
      <c r="C40" s="6">
        <v>201041</v>
      </c>
      <c r="D40" s="6">
        <v>187358</v>
      </c>
      <c r="E40" s="14">
        <f t="shared" si="5"/>
        <v>0.28497697968996294</v>
      </c>
      <c r="F40" s="5">
        <v>412011</v>
      </c>
      <c r="G40" s="8">
        <v>406551</v>
      </c>
      <c r="H40" s="158">
        <f t="shared" si="3"/>
        <v>818562</v>
      </c>
      <c r="I40" s="98">
        <f t="shared" si="9"/>
        <v>1.1603171813161266</v>
      </c>
      <c r="J40" s="105">
        <v>-8979</v>
      </c>
      <c r="K40" s="98">
        <v>-1.3220000000000001E-2</v>
      </c>
      <c r="L40" s="8">
        <v>141877.61249999999</v>
      </c>
      <c r="M40" s="8">
        <v>144270.3554</v>
      </c>
      <c r="N40" s="10">
        <f t="shared" si="6"/>
        <v>-2392.742900000012</v>
      </c>
      <c r="O40" s="62">
        <f t="shared" si="7"/>
        <v>-3.3917292732159429E-3</v>
      </c>
      <c r="P40" s="107">
        <v>0.11694983333333299</v>
      </c>
      <c r="Q40" s="54">
        <v>0.10823199999999999</v>
      </c>
      <c r="R40" s="48">
        <v>67.132561694693194</v>
      </c>
      <c r="S40" s="52">
        <f t="shared" si="4"/>
        <v>7.5326492537314049E-2</v>
      </c>
      <c r="T40" s="109">
        <v>531768</v>
      </c>
      <c r="U40" s="47">
        <f t="shared" si="8"/>
        <v>0.75378474309107202</v>
      </c>
      <c r="V40" s="43">
        <v>561283.42095000006</v>
      </c>
      <c r="W40" s="49">
        <v>0.86622356875206419</v>
      </c>
      <c r="X40" s="69">
        <v>57424897</v>
      </c>
    </row>
    <row r="41" spans="1:24" ht="18" customHeight="1" x14ac:dyDescent="0.2">
      <c r="A41" s="19">
        <v>1990</v>
      </c>
      <c r="B41" s="15">
        <v>668931</v>
      </c>
      <c r="C41" s="6">
        <v>191040</v>
      </c>
      <c r="D41" s="6">
        <v>185798</v>
      </c>
      <c r="E41" s="14">
        <f t="shared" si="5"/>
        <v>0.2855899935867825</v>
      </c>
      <c r="F41" s="5">
        <v>384434</v>
      </c>
      <c r="G41" s="8">
        <v>388253</v>
      </c>
      <c r="H41" s="158">
        <f t="shared" si="3"/>
        <v>772687</v>
      </c>
      <c r="I41" s="98">
        <f t="shared" si="9"/>
        <v>1.1551071784683322</v>
      </c>
      <c r="J41" s="105">
        <v>-20318</v>
      </c>
      <c r="K41" s="98">
        <v>-3.0790000000000001E-2</v>
      </c>
      <c r="L41" s="8">
        <v>139186.3762</v>
      </c>
      <c r="M41" s="8">
        <v>150354.34940000001</v>
      </c>
      <c r="N41" s="10">
        <f t="shared" si="6"/>
        <v>-11167.973200000008</v>
      </c>
      <c r="O41" s="62">
        <f t="shared" si="7"/>
        <v>-1.6695254368537273E-2</v>
      </c>
      <c r="P41" s="107">
        <v>0.147681166666667</v>
      </c>
      <c r="Q41" s="54">
        <v>0.14094200000000001</v>
      </c>
      <c r="R41" s="48">
        <v>62.429933755550699</v>
      </c>
      <c r="S41" s="52">
        <f t="shared" si="4"/>
        <v>6.9726830485220104E-2</v>
      </c>
      <c r="T41" s="109">
        <v>523077</v>
      </c>
      <c r="U41" s="47">
        <f t="shared" si="8"/>
        <v>0.78195957430587015</v>
      </c>
      <c r="V41" s="43">
        <v>478634.33164799999</v>
      </c>
      <c r="W41" s="49">
        <v>0.77741647213374632</v>
      </c>
      <c r="X41" s="69">
        <v>57247586</v>
      </c>
    </row>
    <row r="42" spans="1:24" ht="18" customHeight="1" x14ac:dyDescent="0.2">
      <c r="A42" s="19">
        <v>1989</v>
      </c>
      <c r="B42" s="15">
        <v>614524</v>
      </c>
      <c r="C42" s="6">
        <v>199959</v>
      </c>
      <c r="D42" s="6">
        <v>194472</v>
      </c>
      <c r="E42" s="14">
        <f t="shared" si="5"/>
        <v>0.32538843072036244</v>
      </c>
      <c r="F42" s="5">
        <v>340623</v>
      </c>
      <c r="G42" s="8">
        <v>319235</v>
      </c>
      <c r="H42" s="158">
        <f t="shared" si="3"/>
        <v>659858</v>
      </c>
      <c r="I42" s="98">
        <f t="shared" si="9"/>
        <v>1.0737709186297035</v>
      </c>
      <c r="J42" s="105">
        <v>-24708</v>
      </c>
      <c r="K42" s="98">
        <v>-4.0599999999999997E-2</v>
      </c>
      <c r="L42" s="8">
        <v>124292.10179999999</v>
      </c>
      <c r="M42" s="8">
        <v>144543.31</v>
      </c>
      <c r="N42" s="10">
        <f t="shared" si="6"/>
        <v>-20251.208200000008</v>
      </c>
      <c r="O42" s="62">
        <f t="shared" si="7"/>
        <v>-3.2954299913428943E-2</v>
      </c>
      <c r="P42" s="107">
        <v>0.13841808333333303</v>
      </c>
      <c r="Q42" s="54">
        <v>0.13280600000000001</v>
      </c>
      <c r="R42" s="48">
        <v>58.360631870131698</v>
      </c>
      <c r="S42" s="52">
        <f t="shared" si="4"/>
        <v>5.2375951693357958E-2</v>
      </c>
      <c r="T42" s="109">
        <v>473282</v>
      </c>
      <c r="U42" s="47">
        <f t="shared" si="8"/>
        <v>0.77016031920641015</v>
      </c>
      <c r="V42" s="43">
        <v>497712.78128000005</v>
      </c>
      <c r="W42" s="49">
        <v>0.87855646708278035</v>
      </c>
      <c r="X42" s="69">
        <v>57076711</v>
      </c>
    </row>
    <row r="43" spans="1:24" ht="18" customHeight="1" x14ac:dyDescent="0.2">
      <c r="A43" s="19">
        <v>1988</v>
      </c>
      <c r="B43" s="15">
        <v>555607</v>
      </c>
      <c r="C43" s="6">
        <v>206017</v>
      </c>
      <c r="D43" s="6">
        <v>200362</v>
      </c>
      <c r="E43" s="14">
        <f t="shared" si="5"/>
        <v>0.37079626426592899</v>
      </c>
      <c r="F43" s="5">
        <v>294936</v>
      </c>
      <c r="G43" s="8">
        <v>251788</v>
      </c>
      <c r="H43" s="158">
        <f t="shared" si="3"/>
        <v>546724</v>
      </c>
      <c r="I43" s="98">
        <f t="shared" si="9"/>
        <v>0.98401208048134747</v>
      </c>
      <c r="J43" s="105">
        <v>-19381</v>
      </c>
      <c r="K43" s="98">
        <v>-3.5249999999999997E-2</v>
      </c>
      <c r="L43" s="8">
        <v>109927.0251</v>
      </c>
      <c r="M43" s="8">
        <v>126307.99669999999</v>
      </c>
      <c r="N43" s="10">
        <f t="shared" si="6"/>
        <v>-16380.97159999999</v>
      </c>
      <c r="O43" s="62">
        <f t="shared" si="7"/>
        <v>-2.9483018752463504E-2</v>
      </c>
      <c r="P43" s="107">
        <v>0.100957083333333</v>
      </c>
      <c r="Q43" s="54">
        <v>9.7983200000000006E-2</v>
      </c>
      <c r="R43" s="48">
        <v>55.456067554778997</v>
      </c>
      <c r="S43" s="124">
        <v>3.9899999999999998E-2</v>
      </c>
      <c r="T43" s="110">
        <v>393988</v>
      </c>
      <c r="U43" s="47">
        <f t="shared" si="8"/>
        <v>0.70911273616063153</v>
      </c>
      <c r="V43" s="43">
        <v>400020.55810800003</v>
      </c>
      <c r="W43" s="49">
        <v>0.78179251532332306</v>
      </c>
      <c r="X43" s="69">
        <v>56928327</v>
      </c>
    </row>
    <row r="44" spans="1:24" ht="18" customHeight="1" x14ac:dyDescent="0.2">
      <c r="A44" s="19">
        <v>1987</v>
      </c>
      <c r="B44" s="15">
        <v>496140</v>
      </c>
      <c r="C44" s="6">
        <v>195157.99999999997</v>
      </c>
      <c r="D44" s="6">
        <v>189800</v>
      </c>
      <c r="E44" s="14">
        <f t="shared" si="5"/>
        <v>0.3933526827105252</v>
      </c>
      <c r="F44" s="5">
        <v>243747</v>
      </c>
      <c r="G44" s="8">
        <v>195684</v>
      </c>
      <c r="H44" s="158">
        <f t="shared" si="3"/>
        <v>439431</v>
      </c>
      <c r="I44" s="98">
        <f t="shared" si="9"/>
        <v>0.88569960091909539</v>
      </c>
      <c r="J44" s="105">
        <v>-7563</v>
      </c>
      <c r="K44" s="98">
        <v>-1.5700000000000002E-2</v>
      </c>
      <c r="L44" s="8">
        <v>108774.7355</v>
      </c>
      <c r="M44" s="8">
        <v>112944.3278</v>
      </c>
      <c r="N44" s="10">
        <f t="shared" si="6"/>
        <v>-4169.5923000000039</v>
      </c>
      <c r="O44" s="62">
        <f t="shared" si="7"/>
        <v>-8.4040639738783493E-3</v>
      </c>
      <c r="P44" s="107">
        <v>9.7354999999999997E-2</v>
      </c>
      <c r="Q44" s="54">
        <v>9.2310700000000009E-2</v>
      </c>
      <c r="R44" s="50" t="s">
        <v>0</v>
      </c>
      <c r="S44" s="124">
        <v>4.1500000000000002E-2</v>
      </c>
      <c r="T44" s="110">
        <v>337689</v>
      </c>
      <c r="U44" s="47">
        <f t="shared" si="8"/>
        <v>0.68063248276696098</v>
      </c>
      <c r="V44" s="43">
        <v>415915.52192099998</v>
      </c>
      <c r="W44" s="49">
        <v>0.91216545550864658</v>
      </c>
      <c r="X44" s="69">
        <v>56802050</v>
      </c>
    </row>
    <row r="45" spans="1:24" ht="18" customHeight="1" x14ac:dyDescent="0.2">
      <c r="A45" s="19">
        <v>1986</v>
      </c>
      <c r="B45" s="15">
        <v>446635</v>
      </c>
      <c r="C45" s="6">
        <v>184342</v>
      </c>
      <c r="D45" s="6">
        <v>179285</v>
      </c>
      <c r="E45" s="14">
        <f t="shared" si="5"/>
        <v>0.41273523122907968</v>
      </c>
      <c r="F45" s="5">
        <v>205621</v>
      </c>
      <c r="G45" s="8">
        <v>171966</v>
      </c>
      <c r="H45" s="158">
        <f t="shared" si="3"/>
        <v>377587</v>
      </c>
      <c r="I45" s="98">
        <f t="shared" si="9"/>
        <v>0.84540396520648853</v>
      </c>
      <c r="J45" s="105">
        <v>-3965</v>
      </c>
      <c r="K45" s="98">
        <v>-9.6299999999999997E-3</v>
      </c>
      <c r="L45" s="8">
        <v>99817.711199999991</v>
      </c>
      <c r="M45" s="8">
        <v>102224.6884</v>
      </c>
      <c r="N45" s="10">
        <f t="shared" si="6"/>
        <v>-2406.9772000000085</v>
      </c>
      <c r="O45" s="62">
        <f t="shared" si="7"/>
        <v>-5.3891369910553551E-3</v>
      </c>
      <c r="P45" s="107">
        <v>0.10901358333333301</v>
      </c>
      <c r="Q45" s="54">
        <v>0.10337300000000001</v>
      </c>
      <c r="R45" s="50" t="s">
        <v>0</v>
      </c>
      <c r="S45" s="124">
        <v>3.44E-2</v>
      </c>
      <c r="T45" s="110">
        <v>178359</v>
      </c>
      <c r="U45" s="47">
        <f t="shared" si="8"/>
        <v>0.39933950541269719</v>
      </c>
      <c r="V45" s="43">
        <v>322609.87632600003</v>
      </c>
      <c r="W45" s="49">
        <v>0.78625695222891911</v>
      </c>
      <c r="X45" s="69">
        <v>56681396</v>
      </c>
    </row>
    <row r="46" spans="1:24" ht="18" customHeight="1" x14ac:dyDescent="0.2">
      <c r="A46" s="19">
        <v>1985</v>
      </c>
      <c r="B46" s="15">
        <v>414428</v>
      </c>
      <c r="C46" s="6">
        <v>171180</v>
      </c>
      <c r="D46" s="6">
        <v>166481</v>
      </c>
      <c r="E46" s="14">
        <f t="shared" si="5"/>
        <v>0.4130512417114674</v>
      </c>
      <c r="F46" s="5">
        <v>174053</v>
      </c>
      <c r="G46" s="8">
        <v>146679</v>
      </c>
      <c r="H46" s="158">
        <f t="shared" si="3"/>
        <v>320732</v>
      </c>
      <c r="I46" s="98">
        <f t="shared" si="9"/>
        <v>0.77391488992056523</v>
      </c>
      <c r="J46" s="105">
        <v>-908</v>
      </c>
      <c r="K46" s="98">
        <v>-2.8799999999999997E-3</v>
      </c>
      <c r="L46" s="8">
        <v>104134.54239999999</v>
      </c>
      <c r="M46" s="8">
        <v>99995.051999999996</v>
      </c>
      <c r="N46" s="10">
        <f t="shared" si="6"/>
        <v>4139.4903999999951</v>
      </c>
      <c r="O46" s="62">
        <f t="shared" si="7"/>
        <v>9.9884428658295176E-3</v>
      </c>
      <c r="P46" s="107">
        <v>0.12252983333333299</v>
      </c>
      <c r="Q46" s="54">
        <v>0.115996</v>
      </c>
      <c r="R46" s="50" t="s">
        <v>0</v>
      </c>
      <c r="S46" s="124">
        <v>6.0699999999999997E-2</v>
      </c>
      <c r="T46" s="110">
        <v>145524</v>
      </c>
      <c r="U46" s="47">
        <f t="shared" si="8"/>
        <v>0.35114422770662213</v>
      </c>
      <c r="V46" s="43">
        <v>275428.00830400002</v>
      </c>
      <c r="W46" s="49">
        <v>0.72243222523744199</v>
      </c>
      <c r="X46" s="69">
        <v>56550268</v>
      </c>
    </row>
    <row r="47" spans="1:24" ht="18" customHeight="1" x14ac:dyDescent="0.2">
      <c r="A47" s="19">
        <v>1984</v>
      </c>
      <c r="B47" s="15">
        <v>377644</v>
      </c>
      <c r="C47" s="6">
        <v>159526</v>
      </c>
      <c r="D47" s="6">
        <v>155148</v>
      </c>
      <c r="E47" s="14">
        <f t="shared" si="5"/>
        <v>0.42242429377932655</v>
      </c>
      <c r="F47" s="5">
        <v>153576</v>
      </c>
      <c r="G47" s="8">
        <v>136508.99999999997</v>
      </c>
      <c r="H47" s="158">
        <f t="shared" si="3"/>
        <v>290085</v>
      </c>
      <c r="I47" s="98">
        <f t="shared" si="9"/>
        <v>0.76814407219497727</v>
      </c>
      <c r="J47" s="105">
        <v>-1621</v>
      </c>
      <c r="K47" s="98">
        <v>-4.96E-3</v>
      </c>
      <c r="L47" s="8">
        <v>93566.715400000001</v>
      </c>
      <c r="M47" s="8">
        <v>93763.996299999999</v>
      </c>
      <c r="N47" s="10">
        <f t="shared" si="6"/>
        <v>-197.28089999999793</v>
      </c>
      <c r="O47" s="62">
        <f t="shared" si="7"/>
        <v>-5.2239913781232568E-4</v>
      </c>
      <c r="P47" s="107">
        <v>9.6800999999999998E-2</v>
      </c>
      <c r="Q47" s="54">
        <v>9.3005099999999993E-2</v>
      </c>
      <c r="R47" s="50" t="s">
        <v>0</v>
      </c>
      <c r="S47" s="124">
        <v>4.9599999999999998E-2</v>
      </c>
      <c r="T47" s="110">
        <v>130814</v>
      </c>
      <c r="U47" s="47">
        <f t="shared" si="8"/>
        <v>0.346395017529737</v>
      </c>
      <c r="V47" s="43">
        <v>177728.06108400004</v>
      </c>
      <c r="W47" s="49">
        <v>0.51226433244366565</v>
      </c>
      <c r="X47" s="69">
        <v>56422072</v>
      </c>
    </row>
    <row r="48" spans="1:24" ht="18" customHeight="1" x14ac:dyDescent="0.2">
      <c r="A48" s="19">
        <v>1983</v>
      </c>
      <c r="B48" s="15">
        <v>351051</v>
      </c>
      <c r="C48" s="6">
        <v>146921</v>
      </c>
      <c r="D48" s="6">
        <v>142888</v>
      </c>
      <c r="E48" s="14">
        <f>C48/B48</f>
        <v>0.41851753733787966</v>
      </c>
      <c r="F48" s="5">
        <v>128833</v>
      </c>
      <c r="G48" s="8">
        <v>113795</v>
      </c>
      <c r="H48" s="158">
        <f t="shared" si="3"/>
        <v>242628</v>
      </c>
      <c r="I48" s="98">
        <f t="shared" si="9"/>
        <v>0.69114744011553875</v>
      </c>
      <c r="J48" s="105">
        <v>983</v>
      </c>
      <c r="K48" s="98">
        <v>2.14E-3</v>
      </c>
      <c r="L48" s="8">
        <v>81484.193199999994</v>
      </c>
      <c r="M48" s="8">
        <v>78436.508900000001</v>
      </c>
      <c r="N48" s="10">
        <f t="shared" si="6"/>
        <v>3047.6842999999935</v>
      </c>
      <c r="O48" s="62">
        <f t="shared" si="7"/>
        <v>8.6815998245269015E-3</v>
      </c>
      <c r="P48" s="107">
        <v>9.8252666666666696E-2</v>
      </c>
      <c r="Q48" s="54">
        <v>9.5891900000000002E-2</v>
      </c>
      <c r="R48" s="50" t="s">
        <v>0</v>
      </c>
      <c r="S48" s="124">
        <v>4.6100000000000002E-2</v>
      </c>
      <c r="T48" s="110">
        <v>117315</v>
      </c>
      <c r="U48" s="47">
        <f t="shared" si="8"/>
        <v>0.3341822128408693</v>
      </c>
      <c r="V48" s="43">
        <v>148984.64251199996</v>
      </c>
      <c r="W48" s="49">
        <v>0.46125133517233685</v>
      </c>
      <c r="X48" s="69">
        <v>56332848</v>
      </c>
    </row>
    <row r="49" spans="1:28" ht="18" customHeight="1" x14ac:dyDescent="0.2">
      <c r="A49" s="19">
        <v>1982</v>
      </c>
      <c r="B49" s="15">
        <v>319212</v>
      </c>
      <c r="C49" s="6">
        <v>137419</v>
      </c>
      <c r="D49" s="6">
        <v>133649</v>
      </c>
      <c r="E49" s="14">
        <f t="shared" si="5"/>
        <v>0.43049446762653032</v>
      </c>
      <c r="F49" s="5">
        <v>109209</v>
      </c>
      <c r="G49" s="8">
        <v>106315</v>
      </c>
      <c r="H49" s="158">
        <f t="shared" si="3"/>
        <v>215524</v>
      </c>
      <c r="I49" s="98">
        <f t="shared" si="9"/>
        <v>0.67517511872987235</v>
      </c>
      <c r="J49" s="105">
        <v>1968</v>
      </c>
      <c r="K49" s="98">
        <v>5.5400000000000007E-3</v>
      </c>
      <c r="L49" s="8">
        <v>73999.8171</v>
      </c>
      <c r="M49" s="8">
        <v>68503.205499999996</v>
      </c>
      <c r="N49" s="10">
        <f t="shared" si="6"/>
        <v>5496.6116000000038</v>
      </c>
      <c r="O49" s="62">
        <f t="shared" si="7"/>
        <v>1.7219313810257771E-2</v>
      </c>
      <c r="P49" s="107">
        <v>0.11930966666666701</v>
      </c>
      <c r="Q49" s="54">
        <v>0.113789</v>
      </c>
      <c r="R49" s="50" t="s">
        <v>0</v>
      </c>
      <c r="S49" s="124">
        <v>8.6599999999999996E-2</v>
      </c>
      <c r="T49" s="110">
        <v>106398</v>
      </c>
      <c r="U49" s="47">
        <f t="shared" si="8"/>
        <v>0.33331453704747943</v>
      </c>
      <c r="V49" s="43">
        <v>112334.192604</v>
      </c>
      <c r="W49" s="49">
        <v>0.38103411847469931</v>
      </c>
      <c r="X49" s="69">
        <v>56313641</v>
      </c>
    </row>
    <row r="50" spans="1:28" ht="18" customHeight="1" x14ac:dyDescent="0.2">
      <c r="A50" s="19">
        <v>1981</v>
      </c>
      <c r="B50" s="15">
        <v>289840</v>
      </c>
      <c r="C50" s="6">
        <v>129783.99999999999</v>
      </c>
      <c r="D50" s="6">
        <v>126223</v>
      </c>
      <c r="E50" s="14">
        <f t="shared" si="5"/>
        <v>0.44777808446039191</v>
      </c>
      <c r="F50" s="5">
        <v>91292</v>
      </c>
      <c r="G50" s="8">
        <v>91266</v>
      </c>
      <c r="H50" s="158">
        <f t="shared" si="3"/>
        <v>182558</v>
      </c>
      <c r="I50" s="98">
        <f t="shared" si="9"/>
        <v>0.6298578526083356</v>
      </c>
      <c r="J50" s="105">
        <v>4594</v>
      </c>
      <c r="K50" s="98">
        <v>1.525E-2</v>
      </c>
      <c r="L50" s="8">
        <v>68456.613400000002</v>
      </c>
      <c r="M50" s="8">
        <v>61012.799399999996</v>
      </c>
      <c r="N50" s="10">
        <f t="shared" si="6"/>
        <v>7443.8140000000058</v>
      </c>
      <c r="O50" s="62">
        <f t="shared" si="7"/>
        <v>2.5682493789677085E-2</v>
      </c>
      <c r="P50" s="107">
        <v>0.13255</v>
      </c>
      <c r="Q50" s="54">
        <v>0.129883</v>
      </c>
      <c r="R50" s="50" t="s">
        <v>0</v>
      </c>
      <c r="S50" s="124">
        <v>0.11890000000000001</v>
      </c>
      <c r="T50" s="110">
        <v>93615</v>
      </c>
      <c r="U50" s="47">
        <f t="shared" si="8"/>
        <v>0.322988545404361</v>
      </c>
      <c r="V50" s="43">
        <v>94326.578655999983</v>
      </c>
      <c r="W50" s="49">
        <v>0.35054565901480944</v>
      </c>
      <c r="X50" s="69">
        <v>56333829</v>
      </c>
      <c r="AB50" s="6"/>
    </row>
    <row r="51" spans="1:28" ht="18" customHeight="1" x14ac:dyDescent="0.2">
      <c r="A51" s="19">
        <v>1980</v>
      </c>
      <c r="B51" s="15">
        <v>259663</v>
      </c>
      <c r="C51" s="6">
        <v>110533</v>
      </c>
      <c r="D51" s="6">
        <v>107500</v>
      </c>
      <c r="E51" s="11">
        <f>D51/B51</f>
        <v>0.41399814374785782</v>
      </c>
      <c r="F51" s="5">
        <v>77641</v>
      </c>
      <c r="G51" s="8">
        <v>73410</v>
      </c>
      <c r="H51" s="158">
        <f t="shared" si="3"/>
        <v>151051</v>
      </c>
      <c r="I51" s="98">
        <f t="shared" si="9"/>
        <v>0.58171938243030386</v>
      </c>
      <c r="J51" s="105">
        <v>1535</v>
      </c>
      <c r="K51" s="98">
        <v>5.3700000000000006E-3</v>
      </c>
      <c r="L51" s="8">
        <v>63358.908299999996</v>
      </c>
      <c r="M51" s="8">
        <v>58161.573399999994</v>
      </c>
      <c r="N51" s="10">
        <f t="shared" si="6"/>
        <v>5197.3349000000017</v>
      </c>
      <c r="O51" s="62">
        <f t="shared" si="7"/>
        <v>2.0015693032892641E-2</v>
      </c>
      <c r="P51" s="107">
        <v>0.163126833333333</v>
      </c>
      <c r="Q51" s="54">
        <v>0.15121300000000001</v>
      </c>
      <c r="R51" s="50" t="s">
        <v>0</v>
      </c>
      <c r="S51" s="124">
        <v>0.1807</v>
      </c>
      <c r="T51" s="110">
        <v>74787</v>
      </c>
      <c r="U51" s="47">
        <f t="shared" si="8"/>
        <v>0.28801562024624222</v>
      </c>
      <c r="V51" s="43">
        <v>15480.348012999999</v>
      </c>
      <c r="W51" s="49">
        <v>6.3679716380703993E-2</v>
      </c>
      <c r="X51" s="69">
        <v>56314216</v>
      </c>
    </row>
    <row r="52" spans="1:28" ht="18" customHeight="1" x14ac:dyDescent="0.2">
      <c r="A52" s="19">
        <v>1979</v>
      </c>
      <c r="B52" s="15">
        <v>220721</v>
      </c>
      <c r="C52" s="40" t="s">
        <v>4</v>
      </c>
      <c r="D52" s="8">
        <v>91261.556549999994</v>
      </c>
      <c r="E52" s="11">
        <f t="shared" ref="E52:E71" si="10">D52/B52</f>
        <v>0.41347020242749893</v>
      </c>
      <c r="F52" s="5">
        <v>67403</v>
      </c>
      <c r="G52" s="8">
        <v>55552.999999999993</v>
      </c>
      <c r="H52" s="158">
        <f t="shared" si="3"/>
        <v>122956</v>
      </c>
      <c r="I52" s="98">
        <f t="shared" si="9"/>
        <v>0.55706525432559661</v>
      </c>
      <c r="J52" s="105">
        <v>-1190</v>
      </c>
      <c r="K52" s="98">
        <f t="shared" ref="K52:K80" si="11">J52/B52</f>
        <v>-5.3914217496296227E-3</v>
      </c>
      <c r="L52" s="8">
        <v>55574.527599999994</v>
      </c>
      <c r="M52" s="8">
        <v>54836.84</v>
      </c>
      <c r="N52" s="10">
        <f t="shared" si="6"/>
        <v>737.68759999999747</v>
      </c>
      <c r="O52" s="62">
        <f t="shared" si="7"/>
        <v>3.3421722445983728E-3</v>
      </c>
      <c r="P52" s="107">
        <v>0.136948083333333</v>
      </c>
      <c r="Q52" s="54">
        <v>0.13000400000000001</v>
      </c>
      <c r="R52" s="50" t="s">
        <v>0</v>
      </c>
      <c r="S52" s="124">
        <v>0.13350000000000001</v>
      </c>
      <c r="T52" s="110">
        <v>63129</v>
      </c>
      <c r="U52" s="47">
        <f t="shared" si="8"/>
        <v>0.28601265851459534</v>
      </c>
      <c r="V52" s="43">
        <v>14211.222593999999</v>
      </c>
      <c r="W52" s="49">
        <v>6.8556210745177107E-2</v>
      </c>
      <c r="X52" s="69">
        <v>56246951</v>
      </c>
    </row>
    <row r="53" spans="1:28" ht="18" customHeight="1" x14ac:dyDescent="0.2">
      <c r="A53" s="19">
        <v>1978</v>
      </c>
      <c r="B53" s="15">
        <v>185960</v>
      </c>
      <c r="C53" s="40" t="s">
        <v>4</v>
      </c>
      <c r="D53" s="8">
        <v>83115.680039999992</v>
      </c>
      <c r="E53" s="11">
        <f t="shared" si="10"/>
        <v>0.44695461411056137</v>
      </c>
      <c r="F53" s="5">
        <v>55458</v>
      </c>
      <c r="G53" s="8">
        <v>49601</v>
      </c>
      <c r="H53" s="158">
        <f t="shared" si="3"/>
        <v>105059</v>
      </c>
      <c r="I53" s="98">
        <f t="shared" si="9"/>
        <v>0.56495482899548288</v>
      </c>
      <c r="J53" s="105">
        <v>644</v>
      </c>
      <c r="K53" s="98">
        <f t="shared" si="11"/>
        <v>3.4631103463110347E-3</v>
      </c>
      <c r="L53" s="8">
        <v>48047.197399999997</v>
      </c>
      <c r="M53" s="8">
        <v>45795.063600000001</v>
      </c>
      <c r="N53" s="10">
        <f t="shared" si="6"/>
        <v>2252.133799999996</v>
      </c>
      <c r="O53" s="62">
        <f t="shared" si="7"/>
        <v>1.2110850720585051E-2</v>
      </c>
      <c r="P53" s="107">
        <v>9.0931499999999998E-2</v>
      </c>
      <c r="Q53" s="54">
        <v>8.505420000000001E-2</v>
      </c>
      <c r="R53" s="50" t="s">
        <v>0</v>
      </c>
      <c r="S53" s="124">
        <v>8.2799999999999999E-2</v>
      </c>
      <c r="T53" s="110">
        <v>56121</v>
      </c>
      <c r="U53" s="47">
        <f t="shared" si="8"/>
        <v>0.30179070767907079</v>
      </c>
      <c r="V53" s="43">
        <v>67496.63420499998</v>
      </c>
      <c r="W53" s="49">
        <v>0.3853361395100563</v>
      </c>
      <c r="X53" s="69">
        <v>56196504</v>
      </c>
    </row>
    <row r="54" spans="1:28" ht="18" customHeight="1" x14ac:dyDescent="0.2">
      <c r="A54" s="19">
        <v>1977</v>
      </c>
      <c r="B54" s="15">
        <v>159631</v>
      </c>
      <c r="C54" s="40" t="s">
        <v>4</v>
      </c>
      <c r="D54" s="8">
        <v>70494.581850000002</v>
      </c>
      <c r="E54" s="11">
        <f t="shared" si="10"/>
        <v>0.44160959869950073</v>
      </c>
      <c r="F54" s="5">
        <v>46926</v>
      </c>
      <c r="G54" s="8">
        <v>45633</v>
      </c>
      <c r="H54" s="158">
        <f t="shared" si="3"/>
        <v>92559</v>
      </c>
      <c r="I54" s="98">
        <f t="shared" si="9"/>
        <v>0.57983098520963972</v>
      </c>
      <c r="J54" s="105">
        <v>-455</v>
      </c>
      <c r="K54" s="98">
        <f t="shared" si="11"/>
        <v>-2.8503235587072685E-3</v>
      </c>
      <c r="L54" s="8">
        <v>43816.995699999999</v>
      </c>
      <c r="M54" s="8">
        <v>42786.200199999999</v>
      </c>
      <c r="N54" s="10">
        <f t="shared" si="6"/>
        <v>1030.7955000000002</v>
      </c>
      <c r="O54" s="62">
        <f t="shared" si="7"/>
        <v>6.4573641711196455E-3</v>
      </c>
      <c r="P54" s="107">
        <v>8.9118666666666707E-2</v>
      </c>
      <c r="Q54" s="54">
        <v>7.6580099999999998E-2</v>
      </c>
      <c r="R54" s="50" t="s">
        <v>0</v>
      </c>
      <c r="S54" s="124">
        <v>0.15890000000000001</v>
      </c>
      <c r="T54" s="110">
        <v>48985</v>
      </c>
      <c r="U54" s="47">
        <f t="shared" si="8"/>
        <v>0.30686395499621</v>
      </c>
      <c r="V54" s="43">
        <v>66195.895311</v>
      </c>
      <c r="W54" s="49">
        <v>0.43891825344127944</v>
      </c>
      <c r="X54" s="69">
        <v>56193492</v>
      </c>
    </row>
    <row r="55" spans="1:28" ht="18" customHeight="1" x14ac:dyDescent="0.2">
      <c r="A55" s="19">
        <v>1976</v>
      </c>
      <c r="B55" s="15">
        <v>136901</v>
      </c>
      <c r="C55" s="40" t="s">
        <v>4</v>
      </c>
      <c r="D55" s="8">
        <v>59379.569619999987</v>
      </c>
      <c r="E55" s="11">
        <f t="shared" si="10"/>
        <v>0.4337409487147646</v>
      </c>
      <c r="F55" s="5">
        <v>40954</v>
      </c>
      <c r="G55" s="8">
        <v>43649</v>
      </c>
      <c r="H55" s="158">
        <f t="shared" si="3"/>
        <v>84603</v>
      </c>
      <c r="I55" s="98">
        <f t="shared" si="9"/>
        <v>0.61798672033074997</v>
      </c>
      <c r="J55" s="105">
        <v>-1122</v>
      </c>
      <c r="K55" s="98">
        <f t="shared" si="11"/>
        <v>-8.1957034645473732E-3</v>
      </c>
      <c r="L55" s="8">
        <v>35506.3698</v>
      </c>
      <c r="M55" s="8">
        <v>36935.519899999999</v>
      </c>
      <c r="N55" s="10">
        <f t="shared" si="6"/>
        <v>-1429.1500999999989</v>
      </c>
      <c r="O55" s="62">
        <f t="shared" si="7"/>
        <v>-1.043929627979342E-2</v>
      </c>
      <c r="P55" s="107">
        <v>0.1110095</v>
      </c>
      <c r="Q55" s="54">
        <v>0.11156100000000001</v>
      </c>
      <c r="R55" s="50" t="s">
        <v>0</v>
      </c>
      <c r="S55" s="124">
        <v>0.16769999999999999</v>
      </c>
      <c r="T55" s="110">
        <v>44741</v>
      </c>
      <c r="U55" s="47">
        <f t="shared" si="8"/>
        <v>0.32681280633450449</v>
      </c>
      <c r="V55" s="43">
        <v>38786.163464999991</v>
      </c>
      <c r="W55" s="49">
        <v>0.29962273823870217</v>
      </c>
      <c r="X55" s="69">
        <v>56211968</v>
      </c>
    </row>
    <row r="56" spans="1:28" ht="18" customHeight="1" x14ac:dyDescent="0.2">
      <c r="A56" s="19">
        <v>1975</v>
      </c>
      <c r="B56" s="15">
        <v>115027</v>
      </c>
      <c r="C56" s="40" t="s">
        <v>4</v>
      </c>
      <c r="D56" s="8">
        <v>48686.802299999996</v>
      </c>
      <c r="E56" s="11">
        <f t="shared" si="10"/>
        <v>0.42326412320585599</v>
      </c>
      <c r="F56" s="5">
        <v>34981</v>
      </c>
      <c r="G56" s="8" t="s">
        <v>0</v>
      </c>
      <c r="H56" s="8">
        <v>67014</v>
      </c>
      <c r="I56" s="98">
        <f t="shared" si="9"/>
        <v>0.58259365192520018</v>
      </c>
      <c r="J56" s="105">
        <v>-1829</v>
      </c>
      <c r="K56" s="98">
        <f t="shared" si="11"/>
        <v>-1.5900614638302311E-2</v>
      </c>
      <c r="L56" s="8">
        <v>27179.551799999997</v>
      </c>
      <c r="M56" s="8">
        <v>29010.4247</v>
      </c>
      <c r="N56" s="10">
        <f t="shared" si="6"/>
        <v>-1830.8729000000021</v>
      </c>
      <c r="O56" s="62">
        <f t="shared" si="7"/>
        <v>-1.5916896902466397E-2</v>
      </c>
      <c r="P56" s="107">
        <v>0.10467691666666701</v>
      </c>
      <c r="Q56" s="54">
        <v>0.10173500000000001</v>
      </c>
      <c r="R56" s="50" t="s">
        <v>0</v>
      </c>
      <c r="S56" s="124">
        <v>0.24110000000000001</v>
      </c>
      <c r="T56" s="110">
        <v>40101</v>
      </c>
      <c r="U56" s="47">
        <f t="shared" si="8"/>
        <v>0.34862249732671458</v>
      </c>
      <c r="V56" s="43">
        <v>38783.35828</v>
      </c>
      <c r="W56" s="49">
        <v>0.35491844610794887</v>
      </c>
      <c r="X56" s="69">
        <v>56225800</v>
      </c>
    </row>
    <row r="57" spans="1:28" ht="18" customHeight="1" x14ac:dyDescent="0.2">
      <c r="A57" s="19">
        <v>1974</v>
      </c>
      <c r="B57" s="15">
        <v>92612</v>
      </c>
      <c r="C57" s="40" t="s">
        <v>4</v>
      </c>
      <c r="D57" s="8">
        <v>42450.6728</v>
      </c>
      <c r="E57" s="11">
        <f t="shared" si="10"/>
        <v>0.45837119163823264</v>
      </c>
      <c r="F57" s="5">
        <v>29861.999999999996</v>
      </c>
      <c r="G57" s="8" t="s">
        <v>0</v>
      </c>
      <c r="H57" s="8">
        <v>57207</v>
      </c>
      <c r="I57" s="98">
        <f t="shared" si="9"/>
        <v>0.61770612879540443</v>
      </c>
      <c r="J57" s="105">
        <v>-3449</v>
      </c>
      <c r="K57" s="98">
        <f t="shared" si="11"/>
        <v>-3.724139420377489E-2</v>
      </c>
      <c r="L57" s="8">
        <v>23158.836199999998</v>
      </c>
      <c r="M57" s="8">
        <v>27341.9836</v>
      </c>
      <c r="N57" s="10">
        <f t="shared" si="6"/>
        <v>-4183.1474000000017</v>
      </c>
      <c r="O57" s="62">
        <f t="shared" si="7"/>
        <v>-4.5168524597244436E-2</v>
      </c>
      <c r="P57" s="107">
        <v>0.09</v>
      </c>
      <c r="Q57" s="54">
        <v>0.11371700000000001</v>
      </c>
      <c r="R57" s="50" t="s">
        <v>0</v>
      </c>
      <c r="S57" s="124">
        <v>0.15989999999999999</v>
      </c>
      <c r="T57" s="110">
        <v>37429</v>
      </c>
      <c r="U57" s="47">
        <f t="shared" si="8"/>
        <v>0.40414849047639617</v>
      </c>
      <c r="V57" s="41" t="s">
        <v>0</v>
      </c>
      <c r="W57" s="42" t="s">
        <v>0</v>
      </c>
      <c r="X57" s="69">
        <v>56229974</v>
      </c>
    </row>
    <row r="58" spans="1:28" ht="18" customHeight="1" x14ac:dyDescent="0.2">
      <c r="A58" s="19">
        <v>1973</v>
      </c>
      <c r="B58" s="15">
        <v>81746</v>
      </c>
      <c r="C58" s="40" t="s">
        <v>4</v>
      </c>
      <c r="D58" s="8">
        <v>38701.167119999998</v>
      </c>
      <c r="E58" s="11">
        <f t="shared" si="10"/>
        <v>0.4734319369755095</v>
      </c>
      <c r="F58" s="5">
        <v>27302</v>
      </c>
      <c r="G58" s="8" t="s">
        <v>0</v>
      </c>
      <c r="H58" s="8">
        <v>52303</v>
      </c>
      <c r="I58" s="98">
        <f t="shared" si="9"/>
        <v>0.63982335527120593</v>
      </c>
      <c r="J58" s="105">
        <v>-1203</v>
      </c>
      <c r="K58" s="98">
        <f t="shared" si="11"/>
        <v>-1.4716316394685978E-2</v>
      </c>
      <c r="L58" s="8">
        <v>17275.010200000001</v>
      </c>
      <c r="M58" s="8">
        <v>19073.683499999999</v>
      </c>
      <c r="N58" s="10">
        <f t="shared" si="6"/>
        <v>-1798.6732999999986</v>
      </c>
      <c r="O58" s="62">
        <f t="shared" si="7"/>
        <v>-2.2003196486678228E-2</v>
      </c>
      <c r="P58" s="107">
        <v>0.08</v>
      </c>
      <c r="Q58" s="54">
        <v>9.2933299999999996E-2</v>
      </c>
      <c r="R58" s="50" t="s">
        <v>0</v>
      </c>
      <c r="S58" s="124">
        <v>9.1800000000000007E-2</v>
      </c>
      <c r="T58" s="110">
        <v>33143</v>
      </c>
      <c r="U58" s="47">
        <f t="shared" si="8"/>
        <v>0.40543879822865952</v>
      </c>
      <c r="V58" s="41" t="s">
        <v>0</v>
      </c>
      <c r="W58" s="42" t="s">
        <v>0</v>
      </c>
      <c r="X58" s="69">
        <v>56194527</v>
      </c>
    </row>
    <row r="59" spans="1:28" ht="18" customHeight="1" x14ac:dyDescent="0.2">
      <c r="A59" s="19">
        <v>1972</v>
      </c>
      <c r="B59" s="15">
        <v>70553</v>
      </c>
      <c r="C59" s="40" t="s">
        <v>4</v>
      </c>
      <c r="D59" s="8">
        <v>37601.677500000005</v>
      </c>
      <c r="E59" s="11">
        <f t="shared" si="10"/>
        <v>0.53295646535228847</v>
      </c>
      <c r="F59" s="5">
        <v>23890</v>
      </c>
      <c r="G59" s="8" t="s">
        <v>0</v>
      </c>
      <c r="H59" s="8">
        <v>45765</v>
      </c>
      <c r="I59" s="98">
        <f t="shared" si="9"/>
        <v>0.64866129009397189</v>
      </c>
      <c r="J59" s="105">
        <v>50</v>
      </c>
      <c r="K59" s="98">
        <f t="shared" si="11"/>
        <v>7.086870863039134E-4</v>
      </c>
      <c r="L59" s="8">
        <v>13750.1795</v>
      </c>
      <c r="M59" s="8">
        <v>13827.408099999999</v>
      </c>
      <c r="N59" s="10">
        <f t="shared" si="6"/>
        <v>-77.228599999998551</v>
      </c>
      <c r="O59" s="62">
        <f t="shared" si="7"/>
        <v>-1.0946182302665876E-3</v>
      </c>
      <c r="P59" s="107">
        <v>7.4999999999999997E-2</v>
      </c>
      <c r="Q59" s="54">
        <v>5.5050000000000002E-2</v>
      </c>
      <c r="R59" s="50" t="s">
        <v>0</v>
      </c>
      <c r="S59" s="124">
        <v>7.0800000000000002E-2</v>
      </c>
      <c r="T59" s="110">
        <v>25987</v>
      </c>
      <c r="U59" s="47">
        <f t="shared" si="8"/>
        <v>0.36833302623559594</v>
      </c>
      <c r="V59" s="41" t="s">
        <v>0</v>
      </c>
      <c r="W59" s="42" t="s">
        <v>0</v>
      </c>
      <c r="X59" s="69">
        <v>56086065</v>
      </c>
    </row>
    <row r="60" spans="1:28" ht="18" customHeight="1" x14ac:dyDescent="0.2">
      <c r="A60" s="19">
        <v>1971</v>
      </c>
      <c r="B60" s="15">
        <v>62885</v>
      </c>
      <c r="C60" s="40" t="s">
        <v>4</v>
      </c>
      <c r="D60" s="8">
        <v>35086.8243</v>
      </c>
      <c r="E60" s="11">
        <f t="shared" si="10"/>
        <v>0.55795220322811478</v>
      </c>
      <c r="F60" s="5">
        <v>18770</v>
      </c>
      <c r="G60" s="8" t="s">
        <v>0</v>
      </c>
      <c r="H60" s="8">
        <v>35958</v>
      </c>
      <c r="I60" s="98">
        <f t="shared" si="9"/>
        <v>0.57180567702949825</v>
      </c>
      <c r="J60" s="105">
        <v>1039</v>
      </c>
      <c r="K60" s="98">
        <f t="shared" si="11"/>
        <v>1.652222310566908E-2</v>
      </c>
      <c r="L60" s="8">
        <v>13044.808499999999</v>
      </c>
      <c r="M60" s="8">
        <v>12245.0213</v>
      </c>
      <c r="N60" s="10">
        <f t="shared" si="6"/>
        <v>799.78719999999885</v>
      </c>
      <c r="O60" s="62">
        <f t="shared" si="7"/>
        <v>1.2718250775224598E-2</v>
      </c>
      <c r="P60" s="107">
        <v>7.4999999999999997E-2</v>
      </c>
      <c r="Q60" s="54">
        <v>5.5791700000000007E-2</v>
      </c>
      <c r="R60" s="50" t="s">
        <v>0</v>
      </c>
      <c r="S60" s="124">
        <v>9.4399999999999998E-2</v>
      </c>
      <c r="T60" s="110">
        <v>20318</v>
      </c>
      <c r="U60" s="47">
        <f t="shared" si="8"/>
        <v>0.32309771805677029</v>
      </c>
      <c r="V60" s="41" t="s">
        <v>0</v>
      </c>
      <c r="W60" s="42" t="s">
        <v>0</v>
      </c>
      <c r="X60" s="69">
        <v>55896223</v>
      </c>
    </row>
    <row r="61" spans="1:28" ht="18" customHeight="1" x14ac:dyDescent="0.2">
      <c r="A61" s="19">
        <v>1970</v>
      </c>
      <c r="B61" s="15">
        <v>56057</v>
      </c>
      <c r="C61" s="40" t="s">
        <v>4</v>
      </c>
      <c r="D61" s="8">
        <v>34702.796399999999</v>
      </c>
      <c r="E61" s="11">
        <f t="shared" si="10"/>
        <v>0.61906267549101801</v>
      </c>
      <c r="F61" s="5">
        <v>17064</v>
      </c>
      <c r="G61" s="8" t="s">
        <v>0</v>
      </c>
      <c r="H61" s="8">
        <v>32689.999999999996</v>
      </c>
      <c r="I61" s="98">
        <f t="shared" si="9"/>
        <v>0.58315643006225804</v>
      </c>
      <c r="J61" s="105">
        <v>743</v>
      </c>
      <c r="K61" s="98">
        <f t="shared" si="11"/>
        <v>1.3254366091656707E-2</v>
      </c>
      <c r="L61" s="8">
        <v>11626.982599999999</v>
      </c>
      <c r="M61" s="8">
        <v>11189.0844</v>
      </c>
      <c r="N61" s="10">
        <f t="shared" si="6"/>
        <v>437.89819999999963</v>
      </c>
      <c r="O61" s="62">
        <f t="shared" si="7"/>
        <v>7.8116595608041751E-3</v>
      </c>
      <c r="P61" s="107">
        <v>7.2499999999999995E-2</v>
      </c>
      <c r="Q61" s="54">
        <v>7.0191699999999996E-2</v>
      </c>
      <c r="R61" s="50" t="s">
        <v>0</v>
      </c>
      <c r="S61" s="124">
        <v>6.3600000000000004E-2</v>
      </c>
      <c r="T61" s="110">
        <v>17947</v>
      </c>
      <c r="U61" s="47">
        <f t="shared" si="8"/>
        <v>0.3201562695113902</v>
      </c>
      <c r="V61" s="41" t="s">
        <v>0</v>
      </c>
      <c r="W61" s="42" t="s">
        <v>0</v>
      </c>
      <c r="X61" s="69">
        <v>55663250</v>
      </c>
    </row>
    <row r="62" spans="1:28" ht="18" customHeight="1" x14ac:dyDescent="0.2">
      <c r="A62" s="19">
        <v>1969</v>
      </c>
      <c r="B62" s="15">
        <v>49785</v>
      </c>
      <c r="C62" s="40" t="s">
        <v>4</v>
      </c>
      <c r="D62" s="8">
        <v>34033.139468697598</v>
      </c>
      <c r="E62" s="11">
        <f t="shared" si="10"/>
        <v>0.68360227917440186</v>
      </c>
      <c r="F62" s="5">
        <v>15358</v>
      </c>
      <c r="G62" s="8" t="s">
        <v>0</v>
      </c>
      <c r="H62" s="8">
        <v>29421</v>
      </c>
      <c r="I62" s="98">
        <f t="shared" si="9"/>
        <v>0.59096113287134677</v>
      </c>
      <c r="J62" s="105">
        <v>421</v>
      </c>
      <c r="K62" s="98">
        <f t="shared" si="11"/>
        <v>8.4563623581400023E-3</v>
      </c>
      <c r="L62" s="8">
        <v>10086.167551999999</v>
      </c>
      <c r="M62" s="8">
        <v>9893.1548160000002</v>
      </c>
      <c r="N62" s="10">
        <f t="shared" si="6"/>
        <v>193.01273599999877</v>
      </c>
      <c r="O62" s="62">
        <f t="shared" si="7"/>
        <v>3.8769254996484639E-3</v>
      </c>
      <c r="P62" s="107">
        <v>6.6250000000000003E-2</v>
      </c>
      <c r="Q62" s="54">
        <v>7.6399999999999996E-2</v>
      </c>
      <c r="R62" s="50" t="s">
        <v>0</v>
      </c>
      <c r="S62" s="124">
        <v>5.45E-2</v>
      </c>
      <c r="T62" s="110">
        <v>16400</v>
      </c>
      <c r="U62" s="47">
        <f t="shared" si="8"/>
        <v>0.32941649091091696</v>
      </c>
      <c r="V62" s="41" t="s">
        <v>0</v>
      </c>
      <c r="W62" s="42" t="s">
        <v>0</v>
      </c>
      <c r="X62" s="69">
        <v>55441750</v>
      </c>
    </row>
    <row r="63" spans="1:28" ht="18" customHeight="1" x14ac:dyDescent="0.2">
      <c r="A63" s="19">
        <v>1968</v>
      </c>
      <c r="B63" s="15">
        <v>45809</v>
      </c>
      <c r="C63" s="40" t="s">
        <v>4</v>
      </c>
      <c r="D63" s="8">
        <v>34268.361650175997</v>
      </c>
      <c r="E63" s="11">
        <f t="shared" si="10"/>
        <v>0.74807050252518059</v>
      </c>
      <c r="F63" s="5">
        <v>14504</v>
      </c>
      <c r="G63" s="8" t="s">
        <v>0</v>
      </c>
      <c r="H63" s="8">
        <v>27786</v>
      </c>
      <c r="I63" s="98">
        <f t="shared" si="9"/>
        <v>0.60656202929555325</v>
      </c>
      <c r="J63" s="105">
        <v>-293</v>
      </c>
      <c r="K63" s="98">
        <f t="shared" si="11"/>
        <v>-6.3961230325918486E-3</v>
      </c>
      <c r="L63" s="8">
        <v>9030.4071679999997</v>
      </c>
      <c r="M63" s="8">
        <v>9378.0060159999994</v>
      </c>
      <c r="N63" s="10">
        <f t="shared" si="6"/>
        <v>-347.59884799999963</v>
      </c>
      <c r="O63" s="62">
        <f t="shared" si="7"/>
        <v>-7.5880034054443372E-3</v>
      </c>
      <c r="P63" s="107">
        <v>6.1249999999999999E-2</v>
      </c>
      <c r="Q63" s="54">
        <v>7.0900000000000005E-2</v>
      </c>
      <c r="R63" s="50" t="s">
        <v>0</v>
      </c>
      <c r="S63" s="124">
        <v>4.6899999999999997E-2</v>
      </c>
      <c r="T63" s="110">
        <v>15905</v>
      </c>
      <c r="U63" s="47">
        <f t="shared" si="8"/>
        <v>0.34720251478967012</v>
      </c>
      <c r="V63" s="41" t="s">
        <v>0</v>
      </c>
      <c r="W63" s="42" t="s">
        <v>0</v>
      </c>
      <c r="X63" s="69">
        <v>55211700</v>
      </c>
    </row>
    <row r="64" spans="1:28" ht="18" customHeight="1" x14ac:dyDescent="0.2">
      <c r="A64" s="19">
        <v>1967</v>
      </c>
      <c r="B64" s="15">
        <v>41684</v>
      </c>
      <c r="C64" s="40" t="s">
        <v>4</v>
      </c>
      <c r="D64" s="8">
        <v>32039.3820676096</v>
      </c>
      <c r="E64" s="11">
        <f t="shared" si="10"/>
        <v>0.76862542144730828</v>
      </c>
      <c r="F64" s="5">
        <v>13651</v>
      </c>
      <c r="G64" s="8" t="s">
        <v>0</v>
      </c>
      <c r="H64" s="8">
        <v>26152</v>
      </c>
      <c r="I64" s="98">
        <f t="shared" si="9"/>
        <v>0.62738700700508587</v>
      </c>
      <c r="J64" s="105">
        <v>-293</v>
      </c>
      <c r="K64" s="98">
        <f t="shared" si="11"/>
        <v>-7.0290759044237599E-3</v>
      </c>
      <c r="L64" s="8">
        <v>7438.568448</v>
      </c>
      <c r="M64" s="8">
        <v>7856.7270399999998</v>
      </c>
      <c r="N64" s="10">
        <f t="shared" si="6"/>
        <v>-418.15859199999977</v>
      </c>
      <c r="O64" s="62">
        <f t="shared" si="7"/>
        <v>-1.0031633048651756E-2</v>
      </c>
      <c r="P64" s="107">
        <v>5.5E-2</v>
      </c>
      <c r="Q64" s="54">
        <v>5.8200000000000002E-2</v>
      </c>
      <c r="R64" s="50" t="s">
        <v>0</v>
      </c>
      <c r="S64" s="124">
        <v>2.4899999999999999E-2</v>
      </c>
      <c r="T64" s="110">
        <v>14840</v>
      </c>
      <c r="U64" s="47">
        <f t="shared" si="8"/>
        <v>0.3560118990499952</v>
      </c>
      <c r="V64" s="41" t="s">
        <v>0</v>
      </c>
      <c r="W64" s="42" t="s">
        <v>0</v>
      </c>
      <c r="X64" s="69">
        <v>54943600</v>
      </c>
    </row>
    <row r="65" spans="1:24" ht="18" customHeight="1" x14ac:dyDescent="0.2">
      <c r="A65" s="19">
        <v>1966</v>
      </c>
      <c r="B65" s="15">
        <v>39394</v>
      </c>
      <c r="C65" s="40" t="s">
        <v>4</v>
      </c>
      <c r="D65" s="8">
        <v>31461.737973350406</v>
      </c>
      <c r="E65" s="11">
        <f t="shared" si="10"/>
        <v>0.79864288910368086</v>
      </c>
      <c r="F65" s="5">
        <v>12798</v>
      </c>
      <c r="G65" s="8" t="s">
        <v>0</v>
      </c>
      <c r="H65" s="8">
        <v>24517</v>
      </c>
      <c r="I65" s="98">
        <f t="shared" si="9"/>
        <v>0.62235365791744934</v>
      </c>
      <c r="J65" s="105">
        <v>128</v>
      </c>
      <c r="K65" s="98">
        <f t="shared" si="11"/>
        <v>3.2492257704218918E-3</v>
      </c>
      <c r="L65" s="8">
        <v>7172.4579839999997</v>
      </c>
      <c r="M65" s="8">
        <v>7228.4943359999997</v>
      </c>
      <c r="N65" s="10">
        <f t="shared" si="6"/>
        <v>-56.036352000000079</v>
      </c>
      <c r="O65" s="62">
        <f t="shared" si="7"/>
        <v>-1.4224590546783795E-3</v>
      </c>
      <c r="P65" s="50" t="s">
        <v>0</v>
      </c>
      <c r="Q65" s="54">
        <v>6.0999999999999999E-2</v>
      </c>
      <c r="R65" s="50" t="s">
        <v>0</v>
      </c>
      <c r="S65" s="124">
        <v>3.9100000000000003E-2</v>
      </c>
      <c r="T65" s="110">
        <v>13398</v>
      </c>
      <c r="U65" s="47">
        <f t="shared" si="8"/>
        <v>0.34010255368837894</v>
      </c>
      <c r="V65" s="41" t="s">
        <v>0</v>
      </c>
      <c r="W65" s="42" t="s">
        <v>0</v>
      </c>
      <c r="X65" s="69">
        <v>54648500</v>
      </c>
    </row>
    <row r="66" spans="1:24" ht="18" customHeight="1" x14ac:dyDescent="0.2">
      <c r="A66" s="19">
        <v>1965</v>
      </c>
      <c r="B66" s="15">
        <v>36826</v>
      </c>
      <c r="C66" s="40" t="s">
        <v>4</v>
      </c>
      <c r="D66" s="8">
        <v>30545.204232191998</v>
      </c>
      <c r="E66" s="11">
        <f t="shared" si="10"/>
        <v>0.82944670157475686</v>
      </c>
      <c r="F66" s="5" t="s">
        <v>0</v>
      </c>
      <c r="G66" s="8" t="s">
        <v>0</v>
      </c>
      <c r="H66" s="8">
        <v>21793</v>
      </c>
      <c r="I66" s="98">
        <f t="shared" si="9"/>
        <v>0.59178297941671643</v>
      </c>
      <c r="J66" s="105">
        <v>-58</v>
      </c>
      <c r="K66" s="98">
        <f t="shared" si="11"/>
        <v>-1.5749742030087437E-3</v>
      </c>
      <c r="L66" s="8">
        <v>6650.8364799999999</v>
      </c>
      <c r="M66" s="8">
        <v>6967.5438079999994</v>
      </c>
      <c r="N66" s="10">
        <f t="shared" si="6"/>
        <v>-316.70732799999951</v>
      </c>
      <c r="O66" s="62">
        <f t="shared" si="7"/>
        <v>-8.6001012328246213E-3</v>
      </c>
      <c r="P66" s="50" t="s">
        <v>0</v>
      </c>
      <c r="Q66" s="54">
        <v>5.91E-2</v>
      </c>
      <c r="R66" s="50" t="s">
        <v>0</v>
      </c>
      <c r="S66" s="124">
        <v>4.7699999999999999E-2</v>
      </c>
      <c r="T66" s="110">
        <v>12934</v>
      </c>
      <c r="U66" s="47">
        <f t="shared" si="8"/>
        <v>0.35121924727094989</v>
      </c>
      <c r="V66" s="41" t="s">
        <v>0</v>
      </c>
      <c r="W66" s="42" t="s">
        <v>0</v>
      </c>
      <c r="X66" s="69">
        <v>54348050</v>
      </c>
    </row>
    <row r="67" spans="1:24" ht="18" customHeight="1" x14ac:dyDescent="0.2">
      <c r="A67" s="19">
        <v>1964</v>
      </c>
      <c r="B67" s="15">
        <v>34043</v>
      </c>
      <c r="C67" s="40" t="s">
        <v>4</v>
      </c>
      <c r="D67" s="8">
        <v>30401.012097024006</v>
      </c>
      <c r="E67" s="11">
        <f t="shared" si="10"/>
        <v>0.89301800948870569</v>
      </c>
      <c r="F67" s="5" t="s">
        <v>0</v>
      </c>
      <c r="G67" s="8" t="s">
        <v>0</v>
      </c>
      <c r="H67" s="8">
        <v>19069</v>
      </c>
      <c r="I67" s="98">
        <f t="shared" si="9"/>
        <v>0.56014452310313423</v>
      </c>
      <c r="J67" s="105">
        <v>-350</v>
      </c>
      <c r="K67" s="98">
        <f t="shared" si="11"/>
        <v>-1.0281115060364833E-2</v>
      </c>
      <c r="L67" s="8">
        <v>6246.8500479999993</v>
      </c>
      <c r="M67" s="8">
        <v>6812.9018879999994</v>
      </c>
      <c r="N67" s="10">
        <f t="shared" si="6"/>
        <v>-566.05184000000008</v>
      </c>
      <c r="O67" s="62">
        <f t="shared" si="7"/>
        <v>-1.6627554563346358E-2</v>
      </c>
      <c r="P67" s="50" t="s">
        <v>0</v>
      </c>
      <c r="Q67" s="54">
        <v>4.6100000000000002E-2</v>
      </c>
      <c r="R67" s="50" t="s">
        <v>0</v>
      </c>
      <c r="S67" s="124">
        <v>3.2800000000000003E-2</v>
      </c>
      <c r="T67" s="110">
        <v>12025</v>
      </c>
      <c r="U67" s="47">
        <f t="shared" si="8"/>
        <v>0.35322973885967746</v>
      </c>
      <c r="V67" s="41" t="s">
        <v>0</v>
      </c>
      <c r="W67" s="42" t="s">
        <v>0</v>
      </c>
      <c r="X67" s="69">
        <v>54000000</v>
      </c>
    </row>
    <row r="68" spans="1:24" ht="18" customHeight="1" x14ac:dyDescent="0.2">
      <c r="A68" s="19">
        <v>1963</v>
      </c>
      <c r="B68" s="15">
        <v>31091</v>
      </c>
      <c r="C68" s="40" t="s">
        <v>4</v>
      </c>
      <c r="D68" s="8">
        <v>29993.826896486404</v>
      </c>
      <c r="E68" s="11">
        <f t="shared" si="10"/>
        <v>0.96471090979661012</v>
      </c>
      <c r="F68" s="5" t="s">
        <v>0</v>
      </c>
      <c r="G68" s="8" t="s">
        <v>0</v>
      </c>
      <c r="H68" s="8">
        <v>16344.999999999998</v>
      </c>
      <c r="I68" s="98">
        <f t="shared" si="9"/>
        <v>0.52571483709111955</v>
      </c>
      <c r="J68" s="105">
        <v>150</v>
      </c>
      <c r="K68" s="98">
        <f t="shared" si="11"/>
        <v>4.8245472966453318E-3</v>
      </c>
      <c r="L68" s="63">
        <v>5896.8565760000001</v>
      </c>
      <c r="M68" s="8">
        <v>6018.4340480000001</v>
      </c>
      <c r="N68" s="10">
        <f t="shared" si="6"/>
        <v>-121.57747199999994</v>
      </c>
      <c r="O68" s="62">
        <f t="shared" si="7"/>
        <v>-3.9103750924704877E-3</v>
      </c>
      <c r="P68" s="50" t="s">
        <v>0</v>
      </c>
      <c r="Q68" s="54">
        <v>3.6600000000000001E-2</v>
      </c>
      <c r="R68" s="50" t="s">
        <v>0</v>
      </c>
      <c r="S68" s="124">
        <v>2.0199999999999999E-2</v>
      </c>
      <c r="T68" s="110">
        <v>11403</v>
      </c>
      <c r="U68" s="47">
        <f t="shared" si="8"/>
        <v>0.36676208549097811</v>
      </c>
      <c r="V68" s="41" t="s">
        <v>0</v>
      </c>
      <c r="W68" s="42" t="s">
        <v>0</v>
      </c>
      <c r="X68" s="69">
        <v>53650000</v>
      </c>
    </row>
    <row r="69" spans="1:24" ht="18" customHeight="1" x14ac:dyDescent="0.2">
      <c r="A69" s="19">
        <v>1962</v>
      </c>
      <c r="B69" s="15">
        <v>29224</v>
      </c>
      <c r="C69" s="40" t="s">
        <v>4</v>
      </c>
      <c r="D69" s="8">
        <v>28769.147860172798</v>
      </c>
      <c r="E69" s="11">
        <f t="shared" si="10"/>
        <v>0.98443566452822329</v>
      </c>
      <c r="F69" s="5" t="s">
        <v>0</v>
      </c>
      <c r="G69" s="8" t="s">
        <v>0</v>
      </c>
      <c r="H69" s="8" t="s">
        <v>0</v>
      </c>
      <c r="I69" s="99" t="s">
        <v>0</v>
      </c>
      <c r="J69" s="106">
        <v>180</v>
      </c>
      <c r="K69" s="98">
        <f t="shared" si="11"/>
        <v>6.1593211059403231E-3</v>
      </c>
      <c r="L69" s="63">
        <v>5591.2151039999999</v>
      </c>
      <c r="M69" s="8">
        <v>5648.2621439999994</v>
      </c>
      <c r="N69" s="10">
        <f t="shared" si="6"/>
        <v>-57.04703999999947</v>
      </c>
      <c r="O69" s="62">
        <f t="shared" si="7"/>
        <v>-1.9520613194634366E-3</v>
      </c>
      <c r="P69" s="50" t="s">
        <v>0</v>
      </c>
      <c r="Q69" s="54">
        <v>4.1799999999999997E-2</v>
      </c>
      <c r="R69" s="50" t="s">
        <v>0</v>
      </c>
      <c r="S69" s="124">
        <v>4.2099999999999999E-2</v>
      </c>
      <c r="T69" s="110">
        <v>10483</v>
      </c>
      <c r="U69" s="47">
        <f t="shared" si="8"/>
        <v>0.35871201751984672</v>
      </c>
      <c r="V69" s="41" t="s">
        <v>0</v>
      </c>
      <c r="W69" s="42" t="s">
        <v>0</v>
      </c>
      <c r="X69" s="69">
        <v>53250000</v>
      </c>
    </row>
    <row r="70" spans="1:24" ht="18" customHeight="1" x14ac:dyDescent="0.2">
      <c r="A70" s="76">
        <v>1961</v>
      </c>
      <c r="B70" s="77">
        <v>27905</v>
      </c>
      <c r="C70" s="40" t="s">
        <v>4</v>
      </c>
      <c r="D70" s="78">
        <v>28237.232592691202</v>
      </c>
      <c r="E70" s="79">
        <f t="shared" si="10"/>
        <v>1.0119058445687583</v>
      </c>
      <c r="F70" s="80" t="s">
        <v>0</v>
      </c>
      <c r="G70" s="78" t="s">
        <v>0</v>
      </c>
      <c r="H70" s="78" t="s">
        <v>0</v>
      </c>
      <c r="I70" s="100" t="s">
        <v>0</v>
      </c>
      <c r="J70" s="106">
        <v>70</v>
      </c>
      <c r="K70" s="98">
        <f t="shared" si="11"/>
        <v>2.5085110195305501E-3</v>
      </c>
      <c r="L70" s="81">
        <v>5449.4822399999994</v>
      </c>
      <c r="M70" s="78">
        <v>5543.8791679999995</v>
      </c>
      <c r="N70" s="82">
        <f t="shared" si="6"/>
        <v>-94.396928000000116</v>
      </c>
      <c r="O70" s="83">
        <f t="shared" si="7"/>
        <v>-3.382796201397603E-3</v>
      </c>
      <c r="P70" s="84" t="s">
        <v>0</v>
      </c>
      <c r="Q70" s="85">
        <v>5.1299999999999998E-2</v>
      </c>
      <c r="R70" s="84" t="s">
        <v>0</v>
      </c>
      <c r="S70" s="125">
        <v>3.44E-2</v>
      </c>
      <c r="T70" s="111">
        <v>10705</v>
      </c>
      <c r="U70" s="47">
        <f t="shared" si="8"/>
        <v>0.38362300662963628</v>
      </c>
      <c r="V70" s="86" t="s">
        <v>0</v>
      </c>
      <c r="W70" s="66" t="s">
        <v>0</v>
      </c>
      <c r="X70" s="87">
        <v>52800000</v>
      </c>
    </row>
    <row r="71" spans="1:24" ht="18" customHeight="1" x14ac:dyDescent="0.2">
      <c r="A71" s="88">
        <v>1960</v>
      </c>
      <c r="B71" s="61">
        <v>26189</v>
      </c>
      <c r="C71" s="40" t="s">
        <v>4</v>
      </c>
      <c r="D71" s="89">
        <v>27580.246391193603</v>
      </c>
      <c r="E71" s="90">
        <f t="shared" si="10"/>
        <v>1.0531233109776472</v>
      </c>
      <c r="F71" s="80" t="s">
        <v>0</v>
      </c>
      <c r="G71" s="78" t="s">
        <v>0</v>
      </c>
      <c r="H71" s="78" t="s">
        <v>0</v>
      </c>
      <c r="I71" s="100" t="s">
        <v>0</v>
      </c>
      <c r="J71" s="106">
        <v>-218</v>
      </c>
      <c r="K71" s="98">
        <f t="shared" si="11"/>
        <v>-8.3241055404941009E-3</v>
      </c>
      <c r="L71" s="91">
        <v>5220.0099839999993</v>
      </c>
      <c r="M71" s="89">
        <v>5577.7070079999994</v>
      </c>
      <c r="N71" s="92">
        <f t="shared" si="6"/>
        <v>-357.69702400000006</v>
      </c>
      <c r="O71" s="90">
        <f t="shared" si="7"/>
        <v>-1.3658292565580972E-2</v>
      </c>
      <c r="P71" s="96" t="s">
        <v>0</v>
      </c>
      <c r="Q71" s="97">
        <v>4.8800000000000003E-2</v>
      </c>
      <c r="R71" s="84" t="s">
        <v>0</v>
      </c>
      <c r="S71" s="125">
        <v>1.01E-2</v>
      </c>
      <c r="T71" s="111">
        <v>10421</v>
      </c>
      <c r="U71" s="47">
        <f t="shared" si="8"/>
        <v>0.39791515521783954</v>
      </c>
      <c r="V71" s="86" t="s">
        <v>0</v>
      </c>
      <c r="W71" s="66" t="s">
        <v>0</v>
      </c>
      <c r="X71" s="102">
        <v>52400000</v>
      </c>
    </row>
    <row r="72" spans="1:24" ht="18" customHeight="1" x14ac:dyDescent="0.2">
      <c r="A72" s="76">
        <v>1959</v>
      </c>
      <c r="B72" s="103">
        <v>24378</v>
      </c>
      <c r="C72" s="40" t="s">
        <v>4</v>
      </c>
      <c r="D72" s="40" t="s">
        <v>4</v>
      </c>
      <c r="E72" s="40" t="s">
        <v>4</v>
      </c>
      <c r="F72" s="80" t="s">
        <v>0</v>
      </c>
      <c r="G72" s="78" t="s">
        <v>0</v>
      </c>
      <c r="H72" s="78" t="s">
        <v>0</v>
      </c>
      <c r="I72" s="100" t="s">
        <v>0</v>
      </c>
      <c r="J72" s="106">
        <v>186</v>
      </c>
      <c r="K72" s="98">
        <f t="shared" si="11"/>
        <v>7.629830174747723E-3</v>
      </c>
      <c r="L72" s="7" t="s">
        <v>0</v>
      </c>
      <c r="M72" s="7" t="s">
        <v>0</v>
      </c>
      <c r="N72" s="7" t="s">
        <v>0</v>
      </c>
      <c r="O72" s="7" t="s">
        <v>0</v>
      </c>
      <c r="P72" s="84" t="s">
        <v>0</v>
      </c>
      <c r="Q72" s="66" t="s">
        <v>0</v>
      </c>
      <c r="R72" s="84" t="s">
        <v>0</v>
      </c>
      <c r="S72" s="125">
        <v>5.8999999999999999E-3</v>
      </c>
      <c r="T72" s="84" t="s">
        <v>0</v>
      </c>
      <c r="U72" s="66" t="s">
        <v>0</v>
      </c>
      <c r="V72" s="86" t="s">
        <v>0</v>
      </c>
      <c r="W72" s="66" t="s">
        <v>0</v>
      </c>
      <c r="X72" s="18" t="s">
        <v>0</v>
      </c>
    </row>
    <row r="73" spans="1:24" ht="18" customHeight="1" x14ac:dyDescent="0.2">
      <c r="A73" s="88">
        <v>1958</v>
      </c>
      <c r="B73" s="103">
        <v>23210</v>
      </c>
      <c r="C73" s="40" t="s">
        <v>4</v>
      </c>
      <c r="D73" s="40" t="s">
        <v>4</v>
      </c>
      <c r="E73" s="40" t="s">
        <v>4</v>
      </c>
      <c r="F73" s="80" t="s">
        <v>0</v>
      </c>
      <c r="G73" s="78" t="s">
        <v>0</v>
      </c>
      <c r="H73" s="78" t="s">
        <v>0</v>
      </c>
      <c r="I73" s="100" t="s">
        <v>0</v>
      </c>
      <c r="J73" s="106">
        <v>372</v>
      </c>
      <c r="K73" s="98">
        <f t="shared" si="11"/>
        <v>1.6027574321413184E-2</v>
      </c>
      <c r="L73" s="7" t="s">
        <v>0</v>
      </c>
      <c r="M73" s="7" t="s">
        <v>0</v>
      </c>
      <c r="N73" s="7" t="s">
        <v>0</v>
      </c>
      <c r="O73" s="7" t="s">
        <v>0</v>
      </c>
      <c r="P73" s="84" t="s">
        <v>0</v>
      </c>
      <c r="Q73" s="66" t="s">
        <v>0</v>
      </c>
      <c r="R73" s="84" t="s">
        <v>0</v>
      </c>
      <c r="S73" s="125">
        <v>0.03</v>
      </c>
      <c r="T73" s="84" t="s">
        <v>0</v>
      </c>
      <c r="U73" s="66" t="s">
        <v>0</v>
      </c>
      <c r="V73" s="86" t="s">
        <v>0</v>
      </c>
      <c r="W73" s="66" t="s">
        <v>0</v>
      </c>
      <c r="X73" s="18" t="s">
        <v>0</v>
      </c>
    </row>
    <row r="74" spans="1:24" ht="18" customHeight="1" x14ac:dyDescent="0.2">
      <c r="A74" s="76">
        <v>1957</v>
      </c>
      <c r="B74" s="103">
        <v>22093</v>
      </c>
      <c r="C74" s="40" t="s">
        <v>4</v>
      </c>
      <c r="D74" s="40" t="s">
        <v>4</v>
      </c>
      <c r="E74" s="40" t="s">
        <v>4</v>
      </c>
      <c r="F74" s="80" t="s">
        <v>0</v>
      </c>
      <c r="G74" s="78" t="s">
        <v>0</v>
      </c>
      <c r="H74" s="78" t="s">
        <v>0</v>
      </c>
      <c r="I74" s="100" t="s">
        <v>0</v>
      </c>
      <c r="J74" s="106">
        <v>268</v>
      </c>
      <c r="K74" s="98">
        <f t="shared" si="11"/>
        <v>1.2130539084777984E-2</v>
      </c>
      <c r="L74" s="7" t="s">
        <v>0</v>
      </c>
      <c r="M74" s="7" t="s">
        <v>0</v>
      </c>
      <c r="N74" s="7" t="s">
        <v>0</v>
      </c>
      <c r="O74" s="7" t="s">
        <v>0</v>
      </c>
      <c r="P74" s="84" t="s">
        <v>0</v>
      </c>
      <c r="Q74" s="66" t="s">
        <v>0</v>
      </c>
      <c r="R74" s="84" t="s">
        <v>0</v>
      </c>
      <c r="S74" s="125">
        <v>3.6900000000000002E-2</v>
      </c>
      <c r="T74" s="84" t="s">
        <v>0</v>
      </c>
      <c r="U74" s="66" t="s">
        <v>0</v>
      </c>
      <c r="V74" s="86" t="s">
        <v>0</v>
      </c>
      <c r="W74" s="66" t="s">
        <v>0</v>
      </c>
      <c r="X74" s="18" t="s">
        <v>0</v>
      </c>
    </row>
    <row r="75" spans="1:24" ht="18" customHeight="1" x14ac:dyDescent="0.2">
      <c r="A75" s="88">
        <v>1956</v>
      </c>
      <c r="B75" s="103">
        <v>20832</v>
      </c>
      <c r="C75" s="40" t="s">
        <v>4</v>
      </c>
      <c r="D75" s="40" t="s">
        <v>4</v>
      </c>
      <c r="E75" s="40" t="s">
        <v>4</v>
      </c>
      <c r="F75" s="80" t="s">
        <v>0</v>
      </c>
      <c r="G75" s="78" t="s">
        <v>0</v>
      </c>
      <c r="H75" s="78" t="s">
        <v>0</v>
      </c>
      <c r="I75" s="100" t="s">
        <v>0</v>
      </c>
      <c r="J75" s="106">
        <v>245</v>
      </c>
      <c r="K75" s="98">
        <f t="shared" si="11"/>
        <v>1.1760752688172043E-2</v>
      </c>
      <c r="L75" s="7" t="s">
        <v>0</v>
      </c>
      <c r="M75" s="7" t="s">
        <v>0</v>
      </c>
      <c r="N75" s="7" t="s">
        <v>0</v>
      </c>
      <c r="O75" s="7" t="s">
        <v>0</v>
      </c>
      <c r="P75" s="84" t="s">
        <v>0</v>
      </c>
      <c r="Q75" s="66" t="s">
        <v>0</v>
      </c>
      <c r="R75" s="84" t="s">
        <v>0</v>
      </c>
      <c r="S75" s="125">
        <v>0.05</v>
      </c>
      <c r="T75" s="84" t="s">
        <v>0</v>
      </c>
      <c r="U75" s="66" t="s">
        <v>0</v>
      </c>
      <c r="V75" s="86" t="s">
        <v>0</v>
      </c>
      <c r="W75" s="66" t="s">
        <v>0</v>
      </c>
      <c r="X75" s="18" t="s">
        <v>0</v>
      </c>
    </row>
    <row r="76" spans="1:24" ht="18" customHeight="1" x14ac:dyDescent="0.2">
      <c r="A76" s="76">
        <v>1955</v>
      </c>
      <c r="B76" s="103">
        <v>19160</v>
      </c>
      <c r="C76" s="40" t="s">
        <v>4</v>
      </c>
      <c r="D76" s="40" t="s">
        <v>4</v>
      </c>
      <c r="E76" s="40" t="s">
        <v>4</v>
      </c>
      <c r="F76" s="80" t="s">
        <v>0</v>
      </c>
      <c r="G76" s="78" t="s">
        <v>0</v>
      </c>
      <c r="H76" s="78" t="s">
        <v>0</v>
      </c>
      <c r="I76" s="100" t="s">
        <v>0</v>
      </c>
      <c r="J76" s="106">
        <v>-112</v>
      </c>
      <c r="K76" s="98">
        <f t="shared" si="11"/>
        <v>-5.8455114822546974E-3</v>
      </c>
      <c r="L76" s="7" t="s">
        <v>0</v>
      </c>
      <c r="M76" s="7" t="s">
        <v>0</v>
      </c>
      <c r="N76" s="7" t="s">
        <v>0</v>
      </c>
      <c r="O76" s="7" t="s">
        <v>0</v>
      </c>
      <c r="P76" s="84" t="s">
        <v>0</v>
      </c>
      <c r="Q76" s="66" t="s">
        <v>0</v>
      </c>
      <c r="R76" s="84" t="s">
        <v>0</v>
      </c>
      <c r="S76" s="66" t="s">
        <v>0</v>
      </c>
      <c r="T76" s="84" t="s">
        <v>0</v>
      </c>
      <c r="U76" s="66" t="s">
        <v>0</v>
      </c>
      <c r="V76" s="86" t="s">
        <v>0</v>
      </c>
      <c r="W76" s="66" t="s">
        <v>0</v>
      </c>
      <c r="X76" s="18" t="s">
        <v>0</v>
      </c>
    </row>
    <row r="77" spans="1:24" ht="18" customHeight="1" x14ac:dyDescent="0.2">
      <c r="A77" s="88">
        <v>1954</v>
      </c>
      <c r="B77" s="103">
        <v>17756</v>
      </c>
      <c r="C77" s="40" t="s">
        <v>4</v>
      </c>
      <c r="D77" s="40" t="s">
        <v>4</v>
      </c>
      <c r="E77" s="40" t="s">
        <v>4</v>
      </c>
      <c r="F77" s="80" t="s">
        <v>0</v>
      </c>
      <c r="G77" s="78" t="s">
        <v>0</v>
      </c>
      <c r="H77" s="78" t="s">
        <v>0</v>
      </c>
      <c r="I77" s="100" t="s">
        <v>0</v>
      </c>
      <c r="J77" s="106">
        <v>160</v>
      </c>
      <c r="K77" s="98">
        <f t="shared" si="11"/>
        <v>9.0110385221896828E-3</v>
      </c>
      <c r="L77" s="7" t="s">
        <v>0</v>
      </c>
      <c r="M77" s="7" t="s">
        <v>0</v>
      </c>
      <c r="N77" s="7" t="s">
        <v>0</v>
      </c>
      <c r="O77" s="7" t="s">
        <v>0</v>
      </c>
      <c r="P77" s="84" t="s">
        <v>0</v>
      </c>
      <c r="Q77" s="66" t="s">
        <v>0</v>
      </c>
      <c r="R77" s="84" t="s">
        <v>0</v>
      </c>
      <c r="S77" s="66" t="s">
        <v>0</v>
      </c>
      <c r="T77" s="84" t="s">
        <v>0</v>
      </c>
      <c r="U77" s="66" t="s">
        <v>0</v>
      </c>
      <c r="V77" s="86" t="s">
        <v>0</v>
      </c>
      <c r="W77" s="66" t="s">
        <v>0</v>
      </c>
      <c r="X77" s="18" t="s">
        <v>0</v>
      </c>
    </row>
    <row r="78" spans="1:24" ht="18" customHeight="1" x14ac:dyDescent="0.2">
      <c r="A78" s="76">
        <v>1953</v>
      </c>
      <c r="B78" s="103">
        <v>16843</v>
      </c>
      <c r="C78" s="40" t="s">
        <v>4</v>
      </c>
      <c r="D78" s="40" t="s">
        <v>4</v>
      </c>
      <c r="E78" s="40" t="s">
        <v>4</v>
      </c>
      <c r="F78" s="80" t="s">
        <v>0</v>
      </c>
      <c r="G78" s="78" t="s">
        <v>0</v>
      </c>
      <c r="H78" s="78" t="s">
        <v>0</v>
      </c>
      <c r="I78" s="100" t="s">
        <v>0</v>
      </c>
      <c r="J78" s="106">
        <v>204</v>
      </c>
      <c r="K78" s="98">
        <f t="shared" si="11"/>
        <v>1.2111856557620376E-2</v>
      </c>
      <c r="L78" s="7" t="s">
        <v>0</v>
      </c>
      <c r="M78" s="7" t="s">
        <v>0</v>
      </c>
      <c r="N78" s="7" t="s">
        <v>0</v>
      </c>
      <c r="O78" s="7" t="s">
        <v>0</v>
      </c>
      <c r="P78" s="84" t="s">
        <v>0</v>
      </c>
      <c r="Q78" s="66" t="s">
        <v>0</v>
      </c>
      <c r="R78" s="84" t="s">
        <v>0</v>
      </c>
      <c r="S78" s="66" t="s">
        <v>0</v>
      </c>
      <c r="T78" s="84" t="s">
        <v>0</v>
      </c>
      <c r="U78" s="66" t="s">
        <v>0</v>
      </c>
      <c r="V78" s="86" t="s">
        <v>0</v>
      </c>
      <c r="W78" s="66" t="s">
        <v>0</v>
      </c>
      <c r="X78" s="18" t="s">
        <v>0</v>
      </c>
    </row>
    <row r="79" spans="1:24" ht="18" customHeight="1" x14ac:dyDescent="0.2">
      <c r="A79" s="88">
        <v>1952</v>
      </c>
      <c r="B79" s="103">
        <v>15715</v>
      </c>
      <c r="C79" s="40" t="s">
        <v>4</v>
      </c>
      <c r="D79" s="40" t="s">
        <v>4</v>
      </c>
      <c r="E79" s="40" t="s">
        <v>4</v>
      </c>
      <c r="F79" s="80" t="s">
        <v>0</v>
      </c>
      <c r="G79" s="78" t="s">
        <v>0</v>
      </c>
      <c r="H79" s="78" t="s">
        <v>0</v>
      </c>
      <c r="I79" s="100" t="s">
        <v>0</v>
      </c>
      <c r="J79" s="106">
        <v>229</v>
      </c>
      <c r="K79" s="98">
        <f t="shared" si="11"/>
        <v>1.457206490614063E-2</v>
      </c>
      <c r="L79" s="7" t="s">
        <v>0</v>
      </c>
      <c r="M79" s="7" t="s">
        <v>0</v>
      </c>
      <c r="N79" s="7" t="s">
        <v>0</v>
      </c>
      <c r="O79" s="7" t="s">
        <v>0</v>
      </c>
      <c r="P79" s="84" t="s">
        <v>0</v>
      </c>
      <c r="Q79" s="66" t="s">
        <v>0</v>
      </c>
      <c r="R79" s="84" t="s">
        <v>0</v>
      </c>
      <c r="S79" s="66" t="s">
        <v>0</v>
      </c>
      <c r="T79" s="84" t="s">
        <v>0</v>
      </c>
      <c r="U79" s="66" t="s">
        <v>0</v>
      </c>
      <c r="V79" s="86" t="s">
        <v>0</v>
      </c>
      <c r="W79" s="66" t="s">
        <v>0</v>
      </c>
      <c r="X79" s="18" t="s">
        <v>0</v>
      </c>
    </row>
    <row r="80" spans="1:24" ht="18" customHeight="1" x14ac:dyDescent="0.2">
      <c r="A80" s="76">
        <v>1951</v>
      </c>
      <c r="B80" s="103">
        <v>14477</v>
      </c>
      <c r="C80" s="40" t="s">
        <v>4</v>
      </c>
      <c r="D80" s="40" t="s">
        <v>4</v>
      </c>
      <c r="E80" s="40" t="s">
        <v>4</v>
      </c>
      <c r="F80" s="80" t="s">
        <v>0</v>
      </c>
      <c r="G80" s="78" t="s">
        <v>0</v>
      </c>
      <c r="H80" s="78" t="s">
        <v>0</v>
      </c>
      <c r="I80" s="100" t="s">
        <v>0</v>
      </c>
      <c r="J80" s="106">
        <v>-330</v>
      </c>
      <c r="K80" s="98">
        <f t="shared" si="11"/>
        <v>-2.2794777923602957E-2</v>
      </c>
      <c r="L80" s="7" t="s">
        <v>0</v>
      </c>
      <c r="M80" s="7" t="s">
        <v>0</v>
      </c>
      <c r="N80" s="7" t="s">
        <v>0</v>
      </c>
      <c r="O80" s="7" t="s">
        <v>0</v>
      </c>
      <c r="P80" s="84" t="s">
        <v>0</v>
      </c>
      <c r="Q80" s="66" t="s">
        <v>0</v>
      </c>
      <c r="R80" s="84" t="s">
        <v>0</v>
      </c>
      <c r="S80" s="66" t="s">
        <v>0</v>
      </c>
      <c r="T80" s="84" t="s">
        <v>0</v>
      </c>
      <c r="U80" s="66" t="s">
        <v>0</v>
      </c>
      <c r="V80" s="86" t="s">
        <v>0</v>
      </c>
      <c r="W80" s="66" t="s">
        <v>0</v>
      </c>
      <c r="X80" s="18" t="s">
        <v>0</v>
      </c>
    </row>
    <row r="81" spans="1:24" ht="18" customHeight="1" x14ac:dyDescent="0.2">
      <c r="A81" s="88">
        <v>1950</v>
      </c>
      <c r="B81" s="103">
        <v>12898</v>
      </c>
      <c r="C81" s="40" t="s">
        <v>4</v>
      </c>
      <c r="D81" s="40" t="s">
        <v>4</v>
      </c>
      <c r="E81" s="40" t="s">
        <v>4</v>
      </c>
      <c r="F81" s="80" t="s">
        <v>0</v>
      </c>
      <c r="G81" s="78" t="s">
        <v>0</v>
      </c>
      <c r="H81" s="78" t="s">
        <v>0</v>
      </c>
      <c r="I81" s="100" t="s">
        <v>0</v>
      </c>
      <c r="J81" s="106">
        <v>338</v>
      </c>
      <c r="K81" s="98">
        <f>J81/B81</f>
        <v>2.6205613273375717E-2</v>
      </c>
      <c r="L81" s="7" t="s">
        <v>0</v>
      </c>
      <c r="M81" s="7" t="s">
        <v>0</v>
      </c>
      <c r="N81" s="7" t="s">
        <v>0</v>
      </c>
      <c r="O81" s="7" t="s">
        <v>0</v>
      </c>
      <c r="P81" s="84" t="s">
        <v>0</v>
      </c>
      <c r="Q81" s="66" t="s">
        <v>0</v>
      </c>
      <c r="R81" s="84" t="s">
        <v>0</v>
      </c>
      <c r="S81" s="66" t="s">
        <v>0</v>
      </c>
      <c r="T81" s="84" t="s">
        <v>0</v>
      </c>
      <c r="U81" s="66" t="s">
        <v>0</v>
      </c>
      <c r="V81" s="86" t="s">
        <v>0</v>
      </c>
      <c r="W81" s="66" t="s">
        <v>0</v>
      </c>
      <c r="X81" s="18" t="s">
        <v>0</v>
      </c>
    </row>
    <row r="82" spans="1:24" ht="18" customHeight="1" x14ac:dyDescent="0.2">
      <c r="A82" s="76">
        <v>1949</v>
      </c>
      <c r="B82" s="103">
        <v>12331</v>
      </c>
      <c r="C82" s="40" t="s">
        <v>4</v>
      </c>
      <c r="D82" s="40" t="s">
        <v>4</v>
      </c>
      <c r="E82" s="40" t="s">
        <v>4</v>
      </c>
      <c r="F82" s="80" t="s">
        <v>0</v>
      </c>
      <c r="G82" s="78" t="s">
        <v>0</v>
      </c>
      <c r="H82" s="78" t="s">
        <v>0</v>
      </c>
      <c r="I82" s="100" t="s">
        <v>0</v>
      </c>
      <c r="J82" s="106">
        <v>35</v>
      </c>
      <c r="K82" s="98">
        <f>J82/B82</f>
        <v>2.8383748276700998E-3</v>
      </c>
      <c r="L82" s="7" t="s">
        <v>0</v>
      </c>
      <c r="M82" s="7" t="s">
        <v>0</v>
      </c>
      <c r="N82" s="7" t="s">
        <v>0</v>
      </c>
      <c r="O82" s="7" t="s">
        <v>0</v>
      </c>
      <c r="P82" s="84" t="s">
        <v>0</v>
      </c>
      <c r="Q82" s="66" t="s">
        <v>0</v>
      </c>
      <c r="R82" s="84" t="s">
        <v>0</v>
      </c>
      <c r="S82" s="66" t="s">
        <v>0</v>
      </c>
      <c r="T82" s="84" t="s">
        <v>0</v>
      </c>
      <c r="U82" s="66" t="s">
        <v>0</v>
      </c>
      <c r="V82" s="86" t="s">
        <v>0</v>
      </c>
      <c r="W82" s="66" t="s">
        <v>0</v>
      </c>
      <c r="X82" s="18" t="s">
        <v>0</v>
      </c>
    </row>
    <row r="83" spans="1:24" ht="18" customHeight="1" x14ac:dyDescent="0.2">
      <c r="A83" s="88">
        <v>1948</v>
      </c>
      <c r="B83" s="103">
        <v>11577</v>
      </c>
      <c r="C83" s="40" t="s">
        <v>4</v>
      </c>
      <c r="D83" s="40" t="s">
        <v>4</v>
      </c>
      <c r="E83" s="40" t="s">
        <v>4</v>
      </c>
      <c r="F83" s="80" t="s">
        <v>0</v>
      </c>
      <c r="G83" s="78" t="s">
        <v>0</v>
      </c>
      <c r="H83" s="78" t="s">
        <v>0</v>
      </c>
      <c r="I83" s="100" t="s">
        <v>0</v>
      </c>
      <c r="J83" s="106">
        <v>83</v>
      </c>
      <c r="K83" s="98">
        <f>J83/B83</f>
        <v>7.1693875788200745E-3</v>
      </c>
      <c r="L83" s="7" t="s">
        <v>0</v>
      </c>
      <c r="M83" s="7" t="s">
        <v>0</v>
      </c>
      <c r="N83" s="7" t="s">
        <v>0</v>
      </c>
      <c r="O83" s="7" t="s">
        <v>0</v>
      </c>
      <c r="P83" s="84" t="s">
        <v>0</v>
      </c>
      <c r="Q83" s="66" t="s">
        <v>0</v>
      </c>
      <c r="R83" s="84" t="s">
        <v>0</v>
      </c>
      <c r="S83" s="66" t="s">
        <v>0</v>
      </c>
      <c r="T83" s="84" t="s">
        <v>0</v>
      </c>
      <c r="U83" s="66" t="s">
        <v>0</v>
      </c>
      <c r="V83" s="86" t="s">
        <v>0</v>
      </c>
      <c r="W83" s="66" t="s">
        <v>0</v>
      </c>
      <c r="X83" s="18" t="s">
        <v>0</v>
      </c>
    </row>
    <row r="84" spans="1:24" ht="18" customHeight="1" x14ac:dyDescent="0.2">
      <c r="A84" s="76">
        <v>1947</v>
      </c>
      <c r="B84" s="103">
        <v>10760</v>
      </c>
      <c r="C84" s="40" t="s">
        <v>4</v>
      </c>
      <c r="D84" s="40" t="s">
        <v>4</v>
      </c>
      <c r="E84" s="40" t="s">
        <v>4</v>
      </c>
      <c r="F84" s="80" t="s">
        <v>0</v>
      </c>
      <c r="G84" s="78" t="s">
        <v>0</v>
      </c>
      <c r="H84" s="78" t="s">
        <v>0</v>
      </c>
      <c r="I84" s="100" t="s">
        <v>0</v>
      </c>
      <c r="J84" s="106">
        <v>-311</v>
      </c>
      <c r="K84" s="98">
        <f>J84/B84</f>
        <v>-2.8903345724907062E-2</v>
      </c>
      <c r="L84" s="7" t="s">
        <v>0</v>
      </c>
      <c r="M84" s="7" t="s">
        <v>0</v>
      </c>
      <c r="N84" s="7" t="s">
        <v>0</v>
      </c>
      <c r="O84" s="7" t="s">
        <v>0</v>
      </c>
      <c r="P84" s="84" t="s">
        <v>0</v>
      </c>
      <c r="Q84" s="66" t="s">
        <v>0</v>
      </c>
      <c r="R84" s="84" t="s">
        <v>0</v>
      </c>
      <c r="S84" s="66" t="s">
        <v>0</v>
      </c>
      <c r="T84" s="84" t="s">
        <v>0</v>
      </c>
      <c r="U84" s="66" t="s">
        <v>0</v>
      </c>
      <c r="V84" s="86" t="s">
        <v>0</v>
      </c>
      <c r="W84" s="66" t="s">
        <v>0</v>
      </c>
      <c r="X84" s="18" t="s">
        <v>0</v>
      </c>
    </row>
    <row r="85" spans="1:24" s="28" customFormat="1" ht="17" customHeight="1" x14ac:dyDescent="0.2">
      <c r="A85" s="88">
        <v>1946</v>
      </c>
      <c r="B85" s="104">
        <v>9957</v>
      </c>
      <c r="C85" s="40" t="s">
        <v>4</v>
      </c>
      <c r="D85" s="40" t="s">
        <v>4</v>
      </c>
      <c r="E85" s="40" t="s">
        <v>4</v>
      </c>
      <c r="F85" s="20" t="s">
        <v>0</v>
      </c>
      <c r="G85" s="9" t="s">
        <v>0</v>
      </c>
      <c r="H85" s="9" t="s">
        <v>0</v>
      </c>
      <c r="I85" s="101" t="s">
        <v>0</v>
      </c>
      <c r="J85" s="120">
        <v>-153</v>
      </c>
      <c r="K85" s="121">
        <f>J85/B85</f>
        <v>-1.5366074118710455E-2</v>
      </c>
      <c r="L85" s="7" t="s">
        <v>0</v>
      </c>
      <c r="M85" s="7" t="s">
        <v>0</v>
      </c>
      <c r="N85" s="7" t="s">
        <v>0</v>
      </c>
      <c r="O85" s="7" t="s">
        <v>0</v>
      </c>
      <c r="P85" s="51" t="s">
        <v>0</v>
      </c>
      <c r="Q85" s="44" t="s">
        <v>0</v>
      </c>
      <c r="R85" s="84" t="s">
        <v>0</v>
      </c>
      <c r="S85" s="66" t="s">
        <v>0</v>
      </c>
      <c r="T85" s="51" t="s">
        <v>0</v>
      </c>
      <c r="U85" s="44" t="s">
        <v>0</v>
      </c>
      <c r="V85" s="86" t="s">
        <v>0</v>
      </c>
      <c r="W85" s="66" t="s">
        <v>0</v>
      </c>
      <c r="X85" s="18" t="s">
        <v>0</v>
      </c>
    </row>
    <row r="86" spans="1:24" s="28" customFormat="1" ht="17" customHeight="1" x14ac:dyDescent="0.15">
      <c r="A86" s="55"/>
      <c r="B86" s="56" t="s">
        <v>32</v>
      </c>
      <c r="C86" s="56" t="s">
        <v>33</v>
      </c>
      <c r="D86" s="56" t="s">
        <v>34</v>
      </c>
      <c r="E86" s="57"/>
      <c r="F86" s="56" t="s">
        <v>35</v>
      </c>
      <c r="G86" s="56" t="s">
        <v>35</v>
      </c>
      <c r="H86" s="56" t="s">
        <v>35</v>
      </c>
      <c r="I86" s="57"/>
      <c r="J86" s="93" t="s">
        <v>36</v>
      </c>
      <c r="K86" s="57"/>
      <c r="L86" s="93" t="s">
        <v>43</v>
      </c>
      <c r="M86" s="93" t="s">
        <v>43</v>
      </c>
      <c r="N86" s="94"/>
      <c r="O86" s="95"/>
      <c r="P86" s="93" t="s">
        <v>81</v>
      </c>
      <c r="Q86" s="93" t="s">
        <v>81</v>
      </c>
      <c r="R86" s="93" t="s">
        <v>43</v>
      </c>
      <c r="S86" s="93" t="s">
        <v>43</v>
      </c>
      <c r="T86" s="93" t="s">
        <v>88</v>
      </c>
      <c r="U86" s="93" t="s">
        <v>43</v>
      </c>
      <c r="V86" s="93" t="s">
        <v>88</v>
      </c>
      <c r="W86" s="93" t="s">
        <v>43</v>
      </c>
      <c r="X86" s="93" t="s">
        <v>43</v>
      </c>
    </row>
    <row r="87" spans="1:24" s="28" customFormat="1" ht="17" customHeight="1" x14ac:dyDescent="0.15"/>
    <row r="88" spans="1:24" s="37" customFormat="1" ht="17" customHeight="1" x14ac:dyDescent="0.15"/>
    <row r="89" spans="1:24" s="37" customFormat="1" ht="17" customHeight="1" x14ac:dyDescent="0.15">
      <c r="A89" s="28"/>
      <c r="B89" s="31"/>
      <c r="C89" s="31"/>
      <c r="D89" s="31"/>
      <c r="E89" s="32"/>
      <c r="F89" s="31"/>
      <c r="G89" s="31"/>
      <c r="H89" s="33"/>
      <c r="I89" s="29"/>
      <c r="J89" s="29"/>
      <c r="K89" s="29"/>
      <c r="L89" s="28"/>
      <c r="M89" s="30"/>
      <c r="N89" s="30"/>
      <c r="O89" s="28"/>
      <c r="P89" s="58"/>
      <c r="Q89" s="58"/>
      <c r="R89" s="31"/>
      <c r="S89" s="31"/>
      <c r="T89" s="31"/>
      <c r="U89" s="31"/>
      <c r="V89" s="28"/>
      <c r="W89" s="28"/>
      <c r="X89" s="28"/>
    </row>
    <row r="90" spans="1:24" s="37" customFormat="1" ht="17" customHeight="1" x14ac:dyDescent="0.15">
      <c r="A90" s="65"/>
      <c r="B90" s="65"/>
      <c r="C90" s="65"/>
      <c r="D90" s="65"/>
      <c r="E90" s="65"/>
      <c r="F90" s="34"/>
      <c r="G90" s="31"/>
      <c r="H90" s="33"/>
      <c r="I90" s="29"/>
      <c r="J90" s="29"/>
      <c r="K90" s="29"/>
      <c r="L90" s="28"/>
      <c r="M90" s="30"/>
      <c r="N90" s="30"/>
      <c r="O90" s="28"/>
      <c r="P90" s="58"/>
      <c r="Q90" s="58"/>
      <c r="R90" s="31"/>
      <c r="S90" s="31"/>
      <c r="T90" s="31"/>
      <c r="U90" s="31"/>
      <c r="V90" s="28"/>
      <c r="W90" s="28"/>
      <c r="X90" s="28"/>
    </row>
    <row r="91" spans="1:24" s="37" customFormat="1" ht="17" customHeight="1" x14ac:dyDescent="0.15">
      <c r="A91" s="64" t="s">
        <v>1</v>
      </c>
      <c r="B91" s="64"/>
      <c r="C91" s="64"/>
      <c r="D91" s="64"/>
      <c r="E91" s="64"/>
      <c r="F91" s="64"/>
      <c r="G91" s="64"/>
      <c r="H91" s="35"/>
      <c r="I91" s="36"/>
      <c r="J91" s="36"/>
      <c r="K91" s="36"/>
      <c r="M91" s="38"/>
      <c r="N91" s="38"/>
      <c r="P91" s="58"/>
      <c r="Q91" s="58"/>
      <c r="R91" s="39"/>
      <c r="S91" s="39"/>
      <c r="T91" s="39"/>
      <c r="U91" s="39"/>
    </row>
    <row r="92" spans="1:24" s="37" customFormat="1" ht="17" customHeight="1" x14ac:dyDescent="0.15">
      <c r="A92" s="64" t="s">
        <v>80</v>
      </c>
      <c r="B92" s="64"/>
      <c r="C92" s="64"/>
      <c r="D92" s="64"/>
      <c r="E92" s="64"/>
      <c r="F92" s="64"/>
      <c r="G92" s="35"/>
      <c r="H92" s="36"/>
      <c r="L92" s="38"/>
      <c r="M92" s="38"/>
      <c r="P92" s="58"/>
      <c r="Q92" s="59"/>
      <c r="R92" s="39"/>
    </row>
    <row r="93" spans="1:24" s="37" customFormat="1" ht="17" customHeight="1" x14ac:dyDescent="0.15">
      <c r="A93" s="64" t="s">
        <v>89</v>
      </c>
      <c r="B93" s="64"/>
      <c r="C93" s="64"/>
      <c r="D93" s="64"/>
      <c r="E93" s="64"/>
      <c r="F93" s="64"/>
      <c r="G93" s="64"/>
      <c r="H93" s="36"/>
      <c r="L93" s="38"/>
      <c r="M93" s="38"/>
      <c r="P93" s="58"/>
      <c r="Q93" s="59"/>
      <c r="R93" s="39"/>
    </row>
    <row r="94" spans="1:24" s="37" customFormat="1" ht="17" customHeight="1" x14ac:dyDescent="0.15">
      <c r="A94" s="64" t="s">
        <v>8</v>
      </c>
      <c r="B94" s="64"/>
      <c r="C94" s="64"/>
      <c r="D94" s="64"/>
      <c r="E94" s="64"/>
      <c r="F94" s="64"/>
      <c r="G94" s="35"/>
      <c r="H94" s="36"/>
      <c r="L94" s="38"/>
      <c r="M94" s="38"/>
      <c r="P94" s="58"/>
      <c r="Q94" s="59"/>
      <c r="R94" s="39"/>
    </row>
    <row r="95" spans="1:24" s="37" customFormat="1" ht="17" customHeight="1" x14ac:dyDescent="0.15">
      <c r="A95" s="64" t="s">
        <v>37</v>
      </c>
      <c r="B95" s="64"/>
      <c r="C95" s="64"/>
      <c r="D95" s="64"/>
      <c r="E95" s="64"/>
      <c r="F95" s="64"/>
      <c r="G95" s="35"/>
      <c r="H95" s="36"/>
      <c r="L95" s="38"/>
      <c r="M95" s="38"/>
      <c r="P95" s="58"/>
      <c r="Q95" s="59"/>
      <c r="R95" s="39"/>
    </row>
    <row r="96" spans="1:24" s="37" customFormat="1" ht="17" customHeight="1" x14ac:dyDescent="0.15">
      <c r="A96" s="64" t="s">
        <v>83</v>
      </c>
      <c r="B96" s="64"/>
      <c r="C96" s="64"/>
      <c r="D96" s="64"/>
      <c r="E96" s="64"/>
      <c r="F96" s="64"/>
      <c r="G96" s="35"/>
      <c r="H96" s="36"/>
      <c r="L96" s="38"/>
      <c r="M96" s="38"/>
      <c r="P96" s="58"/>
      <c r="Q96" s="59"/>
      <c r="R96" s="39"/>
    </row>
    <row r="97" spans="1:24" s="37" customFormat="1" ht="17" customHeight="1" x14ac:dyDescent="0.15">
      <c r="A97" s="64" t="s">
        <v>84</v>
      </c>
      <c r="B97" s="64"/>
      <c r="C97" s="64"/>
      <c r="D97" s="64"/>
      <c r="E97" s="64"/>
      <c r="F97" s="64"/>
      <c r="G97" s="35"/>
      <c r="H97" s="36"/>
      <c r="L97" s="38"/>
      <c r="M97" s="38"/>
      <c r="P97" s="58"/>
      <c r="Q97" s="59"/>
      <c r="R97" s="39"/>
    </row>
    <row r="98" spans="1:24" s="37" customFormat="1" ht="17" customHeight="1" x14ac:dyDescent="0.15">
      <c r="A98" s="64" t="s">
        <v>82</v>
      </c>
      <c r="B98" s="64"/>
      <c r="C98" s="64"/>
      <c r="D98" s="64"/>
      <c r="E98" s="64"/>
      <c r="F98" s="64"/>
      <c r="G98" s="35"/>
      <c r="H98" s="36"/>
      <c r="L98" s="38"/>
      <c r="M98" s="38"/>
      <c r="P98" s="58"/>
      <c r="Q98" s="59"/>
      <c r="R98" s="39"/>
    </row>
    <row r="99" spans="1:24" s="37" customFormat="1" ht="17" customHeight="1" x14ac:dyDescent="0.15">
      <c r="A99" s="64" t="s">
        <v>87</v>
      </c>
      <c r="B99" s="64"/>
      <c r="C99" s="64"/>
      <c r="D99" s="64"/>
      <c r="E99" s="64"/>
      <c r="F99" s="64"/>
      <c r="G99" s="35"/>
      <c r="H99" s="36"/>
      <c r="L99" s="38"/>
      <c r="M99" s="38"/>
      <c r="P99" s="58"/>
      <c r="Q99" s="59"/>
      <c r="R99" s="39"/>
    </row>
    <row r="100" spans="1:24" s="37" customFormat="1" ht="17" customHeight="1" x14ac:dyDescent="0.15">
      <c r="B100" s="64"/>
      <c r="C100" s="64"/>
      <c r="D100" s="64"/>
      <c r="E100" s="64"/>
      <c r="F100" s="64"/>
      <c r="G100" s="64"/>
      <c r="H100" s="35"/>
      <c r="I100" s="36"/>
      <c r="J100" s="36"/>
      <c r="K100" s="36"/>
      <c r="M100" s="38"/>
      <c r="N100" s="38"/>
      <c r="P100" s="58"/>
      <c r="Q100" s="58"/>
      <c r="R100" s="39"/>
      <c r="S100" s="39"/>
      <c r="T100" s="39"/>
      <c r="U100" s="39"/>
    </row>
    <row r="101" spans="1:24" s="37" customFormat="1" ht="17" customHeight="1" x14ac:dyDescent="0.15">
      <c r="A101" s="64" t="s">
        <v>2</v>
      </c>
      <c r="B101" s="64"/>
      <c r="C101" s="64"/>
      <c r="D101" s="64"/>
      <c r="E101" s="64"/>
      <c r="F101" s="64"/>
      <c r="G101" s="64"/>
      <c r="H101" s="35"/>
      <c r="I101" s="36"/>
      <c r="J101" s="36"/>
      <c r="K101" s="36"/>
      <c r="M101" s="38"/>
      <c r="N101" s="38"/>
      <c r="P101" s="58"/>
      <c r="Q101" s="58"/>
      <c r="R101" s="39"/>
      <c r="S101" s="39"/>
      <c r="T101" s="39"/>
      <c r="U101" s="39"/>
    </row>
    <row r="102" spans="1:24" ht="18" customHeight="1" x14ac:dyDescent="0.15">
      <c r="A102" s="202" t="s">
        <v>90</v>
      </c>
      <c r="B102" s="202"/>
      <c r="C102" s="202"/>
      <c r="D102" s="202"/>
      <c r="E102" s="202"/>
      <c r="F102" s="202"/>
      <c r="G102" s="202"/>
      <c r="H102" s="35"/>
      <c r="I102" s="36"/>
      <c r="J102" s="36"/>
      <c r="K102" s="36"/>
      <c r="L102" s="37"/>
      <c r="M102" s="38"/>
      <c r="N102" s="38"/>
      <c r="O102" s="37"/>
      <c r="P102" s="58"/>
      <c r="Q102" s="58"/>
      <c r="R102" s="39"/>
      <c r="S102" s="39"/>
      <c r="T102" s="39"/>
      <c r="U102" s="39"/>
      <c r="V102" s="37"/>
      <c r="W102" s="37"/>
      <c r="X102" s="37"/>
    </row>
    <row r="103" spans="1:24" ht="18" customHeight="1" x14ac:dyDescent="0.15">
      <c r="A103" s="64" t="s">
        <v>38</v>
      </c>
      <c r="B103" s="64"/>
      <c r="C103" s="64"/>
      <c r="D103" s="64"/>
      <c r="E103" s="64"/>
      <c r="F103" s="64"/>
      <c r="G103" s="64"/>
      <c r="H103" s="37"/>
      <c r="I103" s="37"/>
      <c r="J103" s="37"/>
      <c r="K103" s="37"/>
      <c r="L103" s="37"/>
      <c r="M103" s="38"/>
      <c r="N103" s="38"/>
      <c r="O103" s="37"/>
      <c r="P103" s="58"/>
      <c r="Q103" s="58"/>
      <c r="R103" s="39"/>
      <c r="S103" s="37"/>
      <c r="T103" s="37"/>
      <c r="U103" s="37"/>
      <c r="V103" s="37"/>
      <c r="W103" s="37"/>
      <c r="X103" s="37"/>
    </row>
    <row r="104" spans="1:24" ht="18" customHeight="1" x14ac:dyDescent="0.15">
      <c r="A104" s="64" t="s">
        <v>39</v>
      </c>
      <c r="B104" s="64"/>
      <c r="C104" s="64"/>
      <c r="D104" s="64"/>
      <c r="E104" s="64"/>
      <c r="F104" s="64"/>
      <c r="G104" s="37"/>
      <c r="H104" s="37"/>
      <c r="I104" s="37"/>
      <c r="J104" s="37"/>
      <c r="K104" s="37"/>
      <c r="L104" s="37"/>
      <c r="M104" s="38"/>
      <c r="N104" s="38"/>
      <c r="O104" s="37"/>
      <c r="P104" s="58"/>
      <c r="Q104" s="58"/>
      <c r="R104" s="39"/>
      <c r="S104" s="37"/>
      <c r="T104" s="37"/>
      <c r="U104" s="37"/>
      <c r="V104" s="37"/>
      <c r="W104" s="37"/>
      <c r="X104" s="37"/>
    </row>
    <row r="105" spans="1:24" ht="18" customHeight="1" x14ac:dyDescent="0.15">
      <c r="A105" s="64" t="s">
        <v>44</v>
      </c>
      <c r="B105" s="64"/>
      <c r="C105" s="64"/>
      <c r="D105" s="64"/>
      <c r="E105" s="64"/>
      <c r="F105" s="64"/>
    </row>
  </sheetData>
  <mergeCells count="23">
    <mergeCell ref="W4:W5"/>
    <mergeCell ref="X4:X5"/>
    <mergeCell ref="R4:R5"/>
    <mergeCell ref="N4:N5"/>
    <mergeCell ref="O4:O5"/>
    <mergeCell ref="P4:Q4"/>
    <mergeCell ref="L4:L5"/>
    <mergeCell ref="S4:S5"/>
    <mergeCell ref="V4:V5"/>
    <mergeCell ref="M4:M5"/>
    <mergeCell ref="J4:J5"/>
    <mergeCell ref="K4:K5"/>
    <mergeCell ref="T4:T5"/>
    <mergeCell ref="U4:U5"/>
    <mergeCell ref="A102:G102"/>
    <mergeCell ref="I4:I5"/>
    <mergeCell ref="C4:D4"/>
    <mergeCell ref="A3:B3"/>
    <mergeCell ref="A1:H2"/>
    <mergeCell ref="A4:A5"/>
    <mergeCell ref="B4:B5"/>
    <mergeCell ref="E4:E5"/>
    <mergeCell ref="F4:H4"/>
  </mergeCells>
  <phoneticPr fontId="0" type="noConversion"/>
  <pageMargins left="0.75" right="0.75" top="1" bottom="1" header="0.5" footer="0.5"/>
  <pageSetup scale="22" fitToHeight="2" orientation="landscape"/>
  <headerFooter alignWithMargins="0">
    <oddFooter>&amp;LPrivileged and confidential
&amp;RPage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workbookViewId="0">
      <selection sqref="A1:B1"/>
    </sheetView>
  </sheetViews>
  <sheetFormatPr baseColWidth="10" defaultRowHeight="14" customHeight="1" x14ac:dyDescent="0.15"/>
  <cols>
    <col min="1" max="1" width="10.83203125" style="21"/>
    <col min="2" max="2" width="14.33203125" style="21" bestFit="1" customWidth="1"/>
    <col min="3" max="3" width="13.83203125" style="21" bestFit="1" customWidth="1"/>
    <col min="4" max="4" width="13.1640625" style="21" bestFit="1" customWidth="1"/>
    <col min="5" max="5" width="10.83203125" style="21"/>
    <col min="6" max="6" width="17.1640625" style="21" bestFit="1" customWidth="1"/>
    <col min="7" max="7" width="20.33203125" style="21" bestFit="1" customWidth="1"/>
    <col min="8" max="8" width="18" style="21" bestFit="1" customWidth="1"/>
    <col min="9" max="16384" width="10.83203125" style="21"/>
  </cols>
  <sheetData>
    <row r="1" spans="1:11" ht="14" customHeight="1" x14ac:dyDescent="0.15">
      <c r="A1" s="224" t="s">
        <v>7</v>
      </c>
      <c r="B1" s="224"/>
    </row>
    <row r="3" spans="1:11" ht="14" customHeight="1" x14ac:dyDescent="0.15">
      <c r="B3" s="21" t="s">
        <v>3</v>
      </c>
      <c r="C3" s="21" t="s">
        <v>9</v>
      </c>
      <c r="D3" s="21" t="s">
        <v>10</v>
      </c>
      <c r="G3" s="21" t="s">
        <v>12</v>
      </c>
      <c r="H3" s="21" t="s">
        <v>11</v>
      </c>
    </row>
    <row r="5" spans="1:11" ht="14" customHeight="1" x14ac:dyDescent="0.15">
      <c r="A5" s="21">
        <v>1960</v>
      </c>
      <c r="B5" s="3">
        <v>26189</v>
      </c>
      <c r="C5" s="3">
        <v>27580.246391193603</v>
      </c>
      <c r="F5" s="21">
        <v>1960</v>
      </c>
      <c r="G5" s="4">
        <f>C5/B5</f>
        <v>1.0531233109776472</v>
      </c>
      <c r="H5" s="4"/>
    </row>
    <row r="6" spans="1:11" ht="14" customHeight="1" x14ac:dyDescent="0.15">
      <c r="A6" s="21">
        <v>1961</v>
      </c>
      <c r="B6" s="3">
        <v>27905</v>
      </c>
      <c r="C6" s="3">
        <v>28237.232592691202</v>
      </c>
      <c r="F6" s="21">
        <v>1961</v>
      </c>
      <c r="G6" s="4">
        <f>C6/B6</f>
        <v>1.0119058445687583</v>
      </c>
      <c r="H6" s="4"/>
    </row>
    <row r="7" spans="1:11" ht="14" customHeight="1" x14ac:dyDescent="0.15">
      <c r="A7" s="21">
        <v>1962</v>
      </c>
      <c r="B7" s="3">
        <v>29224</v>
      </c>
      <c r="C7" s="3">
        <v>28769.147860172798</v>
      </c>
      <c r="F7" s="21">
        <v>1962</v>
      </c>
      <c r="G7" s="4">
        <f>C7/B7</f>
        <v>0.98443566452822329</v>
      </c>
      <c r="H7" s="4"/>
    </row>
    <row r="8" spans="1:11" ht="14" customHeight="1" x14ac:dyDescent="0.15">
      <c r="A8" s="21">
        <v>1963</v>
      </c>
      <c r="B8" s="3">
        <v>31091</v>
      </c>
      <c r="C8" s="3">
        <v>29993.826896486404</v>
      </c>
      <c r="D8" s="3">
        <v>16344.999999999998</v>
      </c>
      <c r="F8" s="21">
        <v>1963</v>
      </c>
      <c r="G8" s="4">
        <f t="shared" ref="G8:G25" si="0">C8/B8</f>
        <v>0.96471090979661012</v>
      </c>
      <c r="H8" s="4">
        <f>D8/B8</f>
        <v>0.52571483709111955</v>
      </c>
    </row>
    <row r="9" spans="1:11" ht="14" customHeight="1" x14ac:dyDescent="0.15">
      <c r="A9" s="21">
        <v>1964</v>
      </c>
      <c r="B9" s="3">
        <v>34043</v>
      </c>
      <c r="C9" s="3">
        <v>30401.012097024006</v>
      </c>
      <c r="D9" s="3">
        <v>19069</v>
      </c>
      <c r="F9" s="21">
        <v>1964</v>
      </c>
      <c r="G9" s="4">
        <f t="shared" si="0"/>
        <v>0.89301800948870569</v>
      </c>
      <c r="H9" s="4">
        <f t="shared" ref="H9:H14" si="1">D9/B9</f>
        <v>0.56014452310313423</v>
      </c>
      <c r="J9" s="22"/>
      <c r="K9" s="23"/>
    </row>
    <row r="10" spans="1:11" ht="14" customHeight="1" x14ac:dyDescent="0.15">
      <c r="A10" s="21">
        <v>1965</v>
      </c>
      <c r="B10" s="3">
        <v>36826</v>
      </c>
      <c r="C10" s="3">
        <v>30545.204232191998</v>
      </c>
      <c r="D10" s="3">
        <v>21793</v>
      </c>
      <c r="F10" s="21">
        <v>1965</v>
      </c>
      <c r="G10" s="4">
        <f t="shared" si="0"/>
        <v>0.82944670157475686</v>
      </c>
      <c r="H10" s="4">
        <f t="shared" si="1"/>
        <v>0.59178297941671643</v>
      </c>
      <c r="J10" s="22"/>
      <c r="K10" s="23"/>
    </row>
    <row r="11" spans="1:11" ht="14" customHeight="1" x14ac:dyDescent="0.15">
      <c r="A11" s="21">
        <v>1966</v>
      </c>
      <c r="B11" s="3">
        <v>39394</v>
      </c>
      <c r="C11" s="3">
        <v>31461.737973350406</v>
      </c>
      <c r="D11" s="3">
        <v>24517</v>
      </c>
      <c r="F11" s="21">
        <v>1966</v>
      </c>
      <c r="G11" s="4">
        <f t="shared" si="0"/>
        <v>0.79864288910368086</v>
      </c>
      <c r="H11" s="4">
        <f t="shared" si="1"/>
        <v>0.62235365791744934</v>
      </c>
      <c r="J11" s="22"/>
      <c r="K11" s="23"/>
    </row>
    <row r="12" spans="1:11" ht="14" customHeight="1" x14ac:dyDescent="0.15">
      <c r="A12" s="21">
        <v>1967</v>
      </c>
      <c r="B12" s="3">
        <v>41684</v>
      </c>
      <c r="C12" s="3">
        <v>32039.3820676096</v>
      </c>
      <c r="D12" s="3">
        <v>26152</v>
      </c>
      <c r="F12" s="21">
        <v>1967</v>
      </c>
      <c r="G12" s="4">
        <f t="shared" si="0"/>
        <v>0.76862542144730828</v>
      </c>
      <c r="H12" s="4">
        <f t="shared" si="1"/>
        <v>0.62738700700508587</v>
      </c>
      <c r="J12" s="22"/>
      <c r="K12" s="23"/>
    </row>
    <row r="13" spans="1:11" ht="14" customHeight="1" x14ac:dyDescent="0.15">
      <c r="A13" s="21">
        <v>1968</v>
      </c>
      <c r="B13" s="3">
        <v>45809</v>
      </c>
      <c r="C13" s="3">
        <v>34268.361650175997</v>
      </c>
      <c r="D13" s="3">
        <v>27786</v>
      </c>
      <c r="F13" s="21">
        <v>1968</v>
      </c>
      <c r="G13" s="4">
        <f t="shared" si="0"/>
        <v>0.74807050252518059</v>
      </c>
      <c r="H13" s="4">
        <f t="shared" si="1"/>
        <v>0.60656202929555325</v>
      </c>
      <c r="J13" s="22"/>
      <c r="K13" s="23"/>
    </row>
    <row r="14" spans="1:11" ht="14" customHeight="1" x14ac:dyDescent="0.15">
      <c r="A14" s="21">
        <v>1969</v>
      </c>
      <c r="B14" s="3">
        <v>49785</v>
      </c>
      <c r="C14" s="3">
        <v>34033.139468697598</v>
      </c>
      <c r="D14" s="3">
        <v>29421</v>
      </c>
      <c r="F14" s="21">
        <v>1969</v>
      </c>
      <c r="G14" s="4">
        <f t="shared" si="0"/>
        <v>0.68360227917440186</v>
      </c>
      <c r="H14" s="4">
        <f t="shared" si="1"/>
        <v>0.59096113287134677</v>
      </c>
      <c r="J14" s="22"/>
      <c r="K14" s="23"/>
    </row>
    <row r="15" spans="1:11" ht="14" customHeight="1" x14ac:dyDescent="0.15">
      <c r="A15" s="21">
        <v>1970</v>
      </c>
      <c r="B15" s="24">
        <v>56057</v>
      </c>
      <c r="C15" s="24">
        <v>34702.796399999999</v>
      </c>
      <c r="D15" s="3">
        <v>32689.999999999996</v>
      </c>
      <c r="F15" s="21">
        <v>1970</v>
      </c>
      <c r="G15" s="4">
        <f t="shared" si="0"/>
        <v>0.61906267549101801</v>
      </c>
      <c r="H15" s="4">
        <f>D15/B15</f>
        <v>0.58315643006225804</v>
      </c>
      <c r="J15" s="22"/>
      <c r="K15" s="23"/>
    </row>
    <row r="16" spans="1:11" ht="14" customHeight="1" x14ac:dyDescent="0.15">
      <c r="A16" s="21">
        <v>1971</v>
      </c>
      <c r="B16" s="24">
        <v>62885</v>
      </c>
      <c r="C16" s="24">
        <v>35086.8243</v>
      </c>
      <c r="D16" s="3">
        <v>35958</v>
      </c>
      <c r="F16" s="21">
        <v>1971</v>
      </c>
      <c r="G16" s="4">
        <f t="shared" si="0"/>
        <v>0.55795220322811478</v>
      </c>
      <c r="H16" s="4">
        <f t="shared" ref="H16:H58" si="2">D16/B16</f>
        <v>0.57180567702949825</v>
      </c>
      <c r="J16" s="22"/>
      <c r="K16" s="23"/>
    </row>
    <row r="17" spans="1:11" ht="14" customHeight="1" x14ac:dyDescent="0.15">
      <c r="A17" s="21">
        <v>1972</v>
      </c>
      <c r="B17" s="24">
        <v>70553</v>
      </c>
      <c r="C17" s="24">
        <v>37601.677500000005</v>
      </c>
      <c r="D17" s="3">
        <v>45765</v>
      </c>
      <c r="F17" s="21">
        <v>1972</v>
      </c>
      <c r="G17" s="4">
        <f t="shared" si="0"/>
        <v>0.53295646535228847</v>
      </c>
      <c r="H17" s="4">
        <f t="shared" si="2"/>
        <v>0.64866129009397189</v>
      </c>
      <c r="J17" s="22"/>
      <c r="K17" s="23"/>
    </row>
    <row r="18" spans="1:11" ht="14" customHeight="1" x14ac:dyDescent="0.15">
      <c r="A18" s="21">
        <v>1973</v>
      </c>
      <c r="B18" s="24">
        <v>81746</v>
      </c>
      <c r="C18" s="24">
        <v>38701.167119999998</v>
      </c>
      <c r="D18" s="3">
        <v>52303</v>
      </c>
      <c r="F18" s="21">
        <v>1973</v>
      </c>
      <c r="G18" s="4">
        <f t="shared" si="0"/>
        <v>0.4734319369755095</v>
      </c>
      <c r="H18" s="4">
        <f t="shared" si="2"/>
        <v>0.63982335527120593</v>
      </c>
      <c r="J18" s="22"/>
      <c r="K18" s="23"/>
    </row>
    <row r="19" spans="1:11" ht="14" customHeight="1" x14ac:dyDescent="0.15">
      <c r="A19" s="21">
        <v>1974</v>
      </c>
      <c r="B19" s="24">
        <v>92612</v>
      </c>
      <c r="C19" s="24">
        <v>42450.6728</v>
      </c>
      <c r="D19" s="3">
        <v>57207</v>
      </c>
      <c r="F19" s="21">
        <v>1974</v>
      </c>
      <c r="G19" s="4">
        <f t="shared" si="0"/>
        <v>0.45837119163823264</v>
      </c>
      <c r="H19" s="4">
        <f t="shared" si="2"/>
        <v>0.61770612879540443</v>
      </c>
      <c r="J19" s="22"/>
      <c r="K19" s="23"/>
    </row>
    <row r="20" spans="1:11" ht="14" customHeight="1" x14ac:dyDescent="0.15">
      <c r="A20" s="21">
        <v>1975</v>
      </c>
      <c r="B20" s="24">
        <v>115027</v>
      </c>
      <c r="C20" s="24">
        <v>48686.802299999996</v>
      </c>
      <c r="D20" s="3">
        <v>67014</v>
      </c>
      <c r="F20" s="21">
        <v>1975</v>
      </c>
      <c r="G20" s="4">
        <f t="shared" si="0"/>
        <v>0.42326412320585599</v>
      </c>
      <c r="H20" s="4">
        <f t="shared" si="2"/>
        <v>0.58259365192520018</v>
      </c>
      <c r="J20" s="22"/>
      <c r="K20" s="23"/>
    </row>
    <row r="21" spans="1:11" ht="14" customHeight="1" x14ac:dyDescent="0.15">
      <c r="A21" s="21">
        <v>1976</v>
      </c>
      <c r="B21" s="24">
        <v>136901</v>
      </c>
      <c r="C21" s="24">
        <v>59379.569619999987</v>
      </c>
      <c r="D21" s="3">
        <v>84603</v>
      </c>
      <c r="F21" s="21">
        <v>1976</v>
      </c>
      <c r="G21" s="4">
        <f t="shared" si="0"/>
        <v>0.4337409487147646</v>
      </c>
      <c r="H21" s="4">
        <f t="shared" si="2"/>
        <v>0.61798672033074997</v>
      </c>
      <c r="J21" s="22"/>
      <c r="K21" s="23"/>
    </row>
    <row r="22" spans="1:11" ht="14" customHeight="1" x14ac:dyDescent="0.15">
      <c r="A22" s="21">
        <v>1977</v>
      </c>
      <c r="B22" s="24">
        <v>159631</v>
      </c>
      <c r="C22" s="24">
        <v>70494.581850000002</v>
      </c>
      <c r="D22" s="3">
        <v>92559</v>
      </c>
      <c r="E22" s="25"/>
      <c r="F22" s="21">
        <v>1977</v>
      </c>
      <c r="G22" s="4">
        <f t="shared" si="0"/>
        <v>0.44160959869950073</v>
      </c>
      <c r="H22" s="4">
        <f t="shared" si="2"/>
        <v>0.57983098520963972</v>
      </c>
      <c r="J22" s="22"/>
      <c r="K22" s="23"/>
    </row>
    <row r="23" spans="1:11" ht="14" customHeight="1" x14ac:dyDescent="0.15">
      <c r="A23" s="21">
        <v>1978</v>
      </c>
      <c r="B23" s="24">
        <v>185960</v>
      </c>
      <c r="C23" s="24">
        <v>83115.680039999992</v>
      </c>
      <c r="D23" s="3">
        <v>105059</v>
      </c>
      <c r="E23" s="25"/>
      <c r="F23" s="21">
        <v>1978</v>
      </c>
      <c r="G23" s="4">
        <f t="shared" si="0"/>
        <v>0.44695461411056137</v>
      </c>
      <c r="H23" s="4">
        <f t="shared" si="2"/>
        <v>0.56495482899548288</v>
      </c>
      <c r="J23" s="22"/>
      <c r="K23" s="23"/>
    </row>
    <row r="24" spans="1:11" ht="14" customHeight="1" x14ac:dyDescent="0.15">
      <c r="A24" s="21">
        <v>1979</v>
      </c>
      <c r="B24" s="24">
        <v>220721</v>
      </c>
      <c r="C24" s="24">
        <v>91261.556549999994</v>
      </c>
      <c r="D24" s="3">
        <v>122956</v>
      </c>
      <c r="E24" s="25"/>
      <c r="F24" s="21">
        <v>1979</v>
      </c>
      <c r="G24" s="4">
        <f t="shared" si="0"/>
        <v>0.41347020242749893</v>
      </c>
      <c r="H24" s="4">
        <f t="shared" si="2"/>
        <v>0.55706525432559661</v>
      </c>
      <c r="J24" s="22"/>
      <c r="K24" s="23"/>
    </row>
    <row r="25" spans="1:11" ht="14" customHeight="1" x14ac:dyDescent="0.15">
      <c r="A25" s="21">
        <v>1980</v>
      </c>
      <c r="B25" s="24">
        <v>259663</v>
      </c>
      <c r="C25" s="60">
        <v>110533</v>
      </c>
      <c r="D25" s="3">
        <v>151051</v>
      </c>
      <c r="E25" s="25"/>
      <c r="F25" s="21">
        <v>1980</v>
      </c>
      <c r="G25" s="4">
        <f t="shared" si="0"/>
        <v>0.42567866811983224</v>
      </c>
      <c r="H25" s="4">
        <f t="shared" si="2"/>
        <v>0.58171938243030386</v>
      </c>
      <c r="J25" s="22"/>
      <c r="K25" s="23"/>
    </row>
    <row r="26" spans="1:11" ht="14" customHeight="1" x14ac:dyDescent="0.15">
      <c r="A26" s="21">
        <v>1981</v>
      </c>
      <c r="B26" s="24">
        <v>289840</v>
      </c>
      <c r="C26" s="3">
        <v>129783.99999999999</v>
      </c>
      <c r="D26" s="3">
        <v>182558</v>
      </c>
      <c r="E26" s="25"/>
      <c r="F26" s="21">
        <v>1981</v>
      </c>
      <c r="G26" s="4">
        <f t="shared" ref="G26:G58" si="3">C26/B26</f>
        <v>0.44777808446039191</v>
      </c>
      <c r="H26" s="4">
        <f t="shared" si="2"/>
        <v>0.6298578526083356</v>
      </c>
      <c r="J26" s="22"/>
      <c r="K26" s="23"/>
    </row>
    <row r="27" spans="1:11" ht="14" customHeight="1" x14ac:dyDescent="0.15">
      <c r="A27" s="21">
        <v>1982</v>
      </c>
      <c r="B27" s="24">
        <v>319212</v>
      </c>
      <c r="C27" s="3">
        <v>137419</v>
      </c>
      <c r="D27" s="3">
        <v>215524</v>
      </c>
      <c r="E27" s="25"/>
      <c r="F27" s="21">
        <v>1982</v>
      </c>
      <c r="G27" s="4">
        <f t="shared" si="3"/>
        <v>0.43049446762653032</v>
      </c>
      <c r="H27" s="4">
        <f t="shared" si="2"/>
        <v>0.67517511872987235</v>
      </c>
      <c r="J27" s="22"/>
      <c r="K27" s="23"/>
    </row>
    <row r="28" spans="1:11" ht="14" customHeight="1" x14ac:dyDescent="0.15">
      <c r="A28" s="21">
        <v>1983</v>
      </c>
      <c r="B28" s="24">
        <v>351051</v>
      </c>
      <c r="C28" s="3">
        <v>146921</v>
      </c>
      <c r="D28" s="3">
        <v>242628</v>
      </c>
      <c r="E28" s="25"/>
      <c r="F28" s="21">
        <v>1983</v>
      </c>
      <c r="G28" s="4">
        <f t="shared" si="3"/>
        <v>0.41851753733787966</v>
      </c>
      <c r="H28" s="4">
        <f t="shared" si="2"/>
        <v>0.69114744011553875</v>
      </c>
      <c r="J28" s="22"/>
      <c r="K28" s="23"/>
    </row>
    <row r="29" spans="1:11" ht="14" customHeight="1" x14ac:dyDescent="0.15">
      <c r="A29" s="21">
        <v>1984</v>
      </c>
      <c r="B29" s="24">
        <v>377644</v>
      </c>
      <c r="C29" s="3">
        <v>159526</v>
      </c>
      <c r="D29" s="3">
        <v>290085</v>
      </c>
      <c r="E29" s="25"/>
      <c r="F29" s="21">
        <v>1984</v>
      </c>
      <c r="G29" s="4">
        <f t="shared" si="3"/>
        <v>0.42242429377932655</v>
      </c>
      <c r="H29" s="4">
        <f t="shared" si="2"/>
        <v>0.76814407219497727</v>
      </c>
      <c r="J29" s="22"/>
      <c r="K29" s="23"/>
    </row>
    <row r="30" spans="1:11" ht="14" customHeight="1" x14ac:dyDescent="0.15">
      <c r="A30" s="21">
        <v>1985</v>
      </c>
      <c r="B30" s="24">
        <v>414428</v>
      </c>
      <c r="C30" s="3">
        <v>171180</v>
      </c>
      <c r="D30" s="3">
        <v>320732</v>
      </c>
      <c r="E30" s="25"/>
      <c r="F30" s="21">
        <v>1985</v>
      </c>
      <c r="G30" s="4">
        <f t="shared" si="3"/>
        <v>0.4130512417114674</v>
      </c>
      <c r="H30" s="4">
        <f t="shared" si="2"/>
        <v>0.77391488992056523</v>
      </c>
      <c r="J30" s="22"/>
      <c r="K30" s="23"/>
    </row>
    <row r="31" spans="1:11" ht="14" customHeight="1" x14ac:dyDescent="0.15">
      <c r="A31" s="21">
        <v>1986</v>
      </c>
      <c r="B31" s="24">
        <v>446635</v>
      </c>
      <c r="C31" s="3">
        <v>184342</v>
      </c>
      <c r="D31" s="3">
        <v>377587</v>
      </c>
      <c r="E31" s="25"/>
      <c r="F31" s="21">
        <v>1986</v>
      </c>
      <c r="G31" s="4">
        <f t="shared" si="3"/>
        <v>0.41273523122907968</v>
      </c>
      <c r="H31" s="4">
        <f t="shared" si="2"/>
        <v>0.84540396520648853</v>
      </c>
      <c r="J31" s="22"/>
      <c r="K31" s="23"/>
    </row>
    <row r="32" spans="1:11" ht="14" customHeight="1" x14ac:dyDescent="0.15">
      <c r="A32" s="21">
        <v>1987</v>
      </c>
      <c r="B32" s="24">
        <v>496140</v>
      </c>
      <c r="C32" s="3">
        <v>195157.99999999997</v>
      </c>
      <c r="D32" s="3">
        <v>439431</v>
      </c>
      <c r="E32" s="25"/>
      <c r="F32" s="21">
        <v>1987</v>
      </c>
      <c r="G32" s="4">
        <f t="shared" si="3"/>
        <v>0.3933526827105252</v>
      </c>
      <c r="H32" s="4">
        <f t="shared" si="2"/>
        <v>0.88569960091909539</v>
      </c>
      <c r="J32" s="22"/>
      <c r="K32" s="23"/>
    </row>
    <row r="33" spans="1:11" ht="14" customHeight="1" x14ac:dyDescent="0.15">
      <c r="A33" s="21">
        <v>1988</v>
      </c>
      <c r="B33" s="24">
        <v>555607</v>
      </c>
      <c r="C33" s="3">
        <v>206017</v>
      </c>
      <c r="D33" s="3">
        <v>546724</v>
      </c>
      <c r="E33" s="25"/>
      <c r="F33" s="21">
        <v>1988</v>
      </c>
      <c r="G33" s="4">
        <f t="shared" si="3"/>
        <v>0.37079626426592899</v>
      </c>
      <c r="H33" s="4">
        <f t="shared" si="2"/>
        <v>0.98401208048134747</v>
      </c>
      <c r="J33" s="22"/>
      <c r="K33" s="23"/>
    </row>
    <row r="34" spans="1:11" ht="14" customHeight="1" x14ac:dyDescent="0.15">
      <c r="A34" s="21">
        <v>1989</v>
      </c>
      <c r="B34" s="24">
        <v>614524</v>
      </c>
      <c r="C34" s="3">
        <v>199959</v>
      </c>
      <c r="D34" s="3">
        <v>659858</v>
      </c>
      <c r="E34" s="25"/>
      <c r="F34" s="21">
        <v>1989</v>
      </c>
      <c r="G34" s="4">
        <f t="shared" si="3"/>
        <v>0.32538843072036244</v>
      </c>
      <c r="H34" s="4">
        <f t="shared" si="2"/>
        <v>1.0737709186297035</v>
      </c>
      <c r="J34" s="22"/>
      <c r="K34" s="23"/>
    </row>
    <row r="35" spans="1:11" ht="14" customHeight="1" x14ac:dyDescent="0.15">
      <c r="A35" s="21">
        <v>1990</v>
      </c>
      <c r="B35" s="24">
        <v>668931</v>
      </c>
      <c r="C35" s="3">
        <v>191040</v>
      </c>
      <c r="D35" s="3">
        <v>772687</v>
      </c>
      <c r="E35" s="25"/>
      <c r="F35" s="21">
        <v>1990</v>
      </c>
      <c r="G35" s="4">
        <f t="shared" si="3"/>
        <v>0.2855899935867825</v>
      </c>
      <c r="H35" s="4">
        <f t="shared" si="2"/>
        <v>1.1551071784683322</v>
      </c>
      <c r="J35" s="22"/>
      <c r="K35" s="23"/>
    </row>
    <row r="36" spans="1:11" ht="14" customHeight="1" x14ac:dyDescent="0.15">
      <c r="A36" s="21">
        <v>1991</v>
      </c>
      <c r="B36" s="24">
        <v>705464</v>
      </c>
      <c r="C36" s="3">
        <v>201041</v>
      </c>
      <c r="D36" s="3">
        <v>818562</v>
      </c>
      <c r="E36" s="25"/>
      <c r="F36" s="21">
        <v>1991</v>
      </c>
      <c r="G36" s="4">
        <f t="shared" si="3"/>
        <v>0.28497697968996294</v>
      </c>
      <c r="H36" s="4">
        <f t="shared" si="2"/>
        <v>1.1603171813161266</v>
      </c>
      <c r="J36" s="22"/>
      <c r="K36" s="23"/>
    </row>
    <row r="37" spans="1:11" ht="14" customHeight="1" x14ac:dyDescent="0.15">
      <c r="A37" s="21">
        <v>1992</v>
      </c>
      <c r="B37" s="24">
        <v>730578</v>
      </c>
      <c r="C37" s="3">
        <v>242850</v>
      </c>
      <c r="D37" s="3">
        <v>862342</v>
      </c>
      <c r="E37" s="25"/>
      <c r="F37" s="21">
        <v>1992</v>
      </c>
      <c r="G37" s="4">
        <f t="shared" si="3"/>
        <v>0.33240803856672391</v>
      </c>
      <c r="H37" s="4">
        <f t="shared" si="2"/>
        <v>1.1803558278513724</v>
      </c>
      <c r="J37" s="22"/>
      <c r="K37" s="23"/>
    </row>
    <row r="38" spans="1:11" ht="14" customHeight="1" x14ac:dyDescent="0.15">
      <c r="A38" s="21">
        <v>1993</v>
      </c>
      <c r="B38" s="24">
        <v>769159</v>
      </c>
      <c r="C38" s="3">
        <v>292236</v>
      </c>
      <c r="D38" s="3">
        <v>917220</v>
      </c>
      <c r="E38" s="25"/>
      <c r="F38" s="21">
        <v>1993</v>
      </c>
      <c r="G38" s="4">
        <f t="shared" si="3"/>
        <v>0.37994224861179549</v>
      </c>
      <c r="H38" s="4">
        <f t="shared" si="2"/>
        <v>1.1924972599943575</v>
      </c>
      <c r="J38" s="22"/>
      <c r="K38" s="23"/>
    </row>
    <row r="39" spans="1:11" ht="14" customHeight="1" x14ac:dyDescent="0.15">
      <c r="A39" s="21">
        <v>1994</v>
      </c>
      <c r="B39" s="24">
        <v>809486</v>
      </c>
      <c r="C39" s="3">
        <v>330187</v>
      </c>
      <c r="D39" s="3">
        <v>922478</v>
      </c>
      <c r="E39" s="25"/>
      <c r="F39" s="21">
        <v>1994</v>
      </c>
      <c r="G39" s="4">
        <f t="shared" si="3"/>
        <v>0.40789711001796203</v>
      </c>
      <c r="H39" s="4">
        <f t="shared" si="2"/>
        <v>1.139584872375804</v>
      </c>
      <c r="J39" s="22"/>
      <c r="K39" s="23"/>
    </row>
    <row r="40" spans="1:11" ht="14" customHeight="1" x14ac:dyDescent="0.15">
      <c r="A40" s="21">
        <v>1995</v>
      </c>
      <c r="B40" s="24">
        <v>850181</v>
      </c>
      <c r="C40" s="3">
        <v>371851.99999999994</v>
      </c>
      <c r="D40" s="3">
        <v>989008</v>
      </c>
      <c r="E40" s="25"/>
      <c r="F40" s="21">
        <v>1995</v>
      </c>
      <c r="G40" s="4">
        <f t="shared" si="3"/>
        <v>0.43737980500622803</v>
      </c>
      <c r="H40" s="4">
        <f t="shared" si="2"/>
        <v>1.1632911109516679</v>
      </c>
      <c r="K40" s="23"/>
    </row>
    <row r="41" spans="1:11" ht="14" customHeight="1" x14ac:dyDescent="0.15">
      <c r="A41" s="21">
        <v>1996</v>
      </c>
      <c r="B41" s="24">
        <v>907265</v>
      </c>
      <c r="C41" s="3">
        <v>397798</v>
      </c>
      <c r="D41" s="3">
        <v>1046198</v>
      </c>
      <c r="E41" s="25"/>
      <c r="F41" s="21">
        <v>1996</v>
      </c>
      <c r="G41" s="4">
        <f t="shared" si="3"/>
        <v>0.43845844378434085</v>
      </c>
      <c r="H41" s="4">
        <f t="shared" si="2"/>
        <v>1.1531338693766431</v>
      </c>
      <c r="K41" s="23"/>
    </row>
    <row r="42" spans="1:11" ht="14" customHeight="1" x14ac:dyDescent="0.15">
      <c r="A42" s="21">
        <v>1997</v>
      </c>
      <c r="B42" s="24">
        <v>951750</v>
      </c>
      <c r="C42" s="3">
        <v>411845</v>
      </c>
      <c r="D42" s="3">
        <v>1064128</v>
      </c>
      <c r="E42" s="25"/>
      <c r="F42" s="21">
        <v>1997</v>
      </c>
      <c r="G42" s="4">
        <f t="shared" si="3"/>
        <v>0.4327239296033622</v>
      </c>
      <c r="H42" s="4">
        <f t="shared" si="2"/>
        <v>1.1180751247701601</v>
      </c>
    </row>
    <row r="43" spans="1:11" ht="14" customHeight="1" x14ac:dyDescent="0.15">
      <c r="A43" s="21">
        <v>1998</v>
      </c>
      <c r="B43" s="24">
        <v>997247</v>
      </c>
      <c r="C43" s="3">
        <v>408217</v>
      </c>
      <c r="D43" s="3">
        <v>1190497</v>
      </c>
      <c r="E43" s="25"/>
      <c r="F43" s="21">
        <v>1998</v>
      </c>
      <c r="G43" s="4">
        <f t="shared" si="3"/>
        <v>0.40934392382228274</v>
      </c>
      <c r="H43" s="4">
        <f t="shared" si="2"/>
        <v>1.193783485936784</v>
      </c>
    </row>
    <row r="44" spans="1:11" ht="14" customHeight="1" x14ac:dyDescent="0.15">
      <c r="A44" s="21">
        <v>1999</v>
      </c>
      <c r="B44" s="24">
        <v>1039752</v>
      </c>
      <c r="C44" s="3">
        <v>410732</v>
      </c>
      <c r="D44" s="3">
        <v>1324825</v>
      </c>
      <c r="E44" s="25"/>
      <c r="F44" s="21">
        <v>1999</v>
      </c>
      <c r="G44" s="4">
        <f t="shared" si="3"/>
        <v>0.39502881456347283</v>
      </c>
      <c r="H44" s="4">
        <f t="shared" si="2"/>
        <v>1.2741740338080618</v>
      </c>
    </row>
    <row r="45" spans="1:11" ht="14" customHeight="1" x14ac:dyDescent="0.15">
      <c r="A45" s="21">
        <v>2000</v>
      </c>
      <c r="B45" s="24">
        <v>1095900</v>
      </c>
      <c r="C45" s="3">
        <v>403133</v>
      </c>
      <c r="D45" s="3">
        <v>1476518</v>
      </c>
      <c r="E45" s="25"/>
      <c r="F45" s="21">
        <v>2000</v>
      </c>
      <c r="G45" s="4">
        <f t="shared" si="3"/>
        <v>0.36785564376311708</v>
      </c>
      <c r="H45" s="4">
        <f t="shared" si="2"/>
        <v>1.3473108860297471</v>
      </c>
    </row>
    <row r="46" spans="1:11" ht="14" customHeight="1" x14ac:dyDescent="0.15">
      <c r="A46" s="21">
        <v>2001</v>
      </c>
      <c r="B46" s="24">
        <v>1138375</v>
      </c>
      <c r="C46" s="3">
        <v>387617</v>
      </c>
      <c r="D46" s="3">
        <v>1633941</v>
      </c>
      <c r="E46" s="25"/>
      <c r="F46" s="21">
        <v>2001</v>
      </c>
      <c r="G46" s="4">
        <f t="shared" si="3"/>
        <v>0.34050027451411002</v>
      </c>
      <c r="H46" s="4">
        <f t="shared" si="2"/>
        <v>1.4353275502360821</v>
      </c>
    </row>
    <row r="47" spans="1:11" ht="14" customHeight="1" x14ac:dyDescent="0.15">
      <c r="A47" s="21">
        <v>2002</v>
      </c>
      <c r="B47" s="24">
        <v>1187671</v>
      </c>
      <c r="C47" s="3">
        <v>406983</v>
      </c>
      <c r="D47" s="3">
        <v>1815798</v>
      </c>
      <c r="E47" s="25"/>
      <c r="F47" s="21">
        <v>2002</v>
      </c>
      <c r="G47" s="4">
        <f t="shared" si="3"/>
        <v>0.34267318137767111</v>
      </c>
      <c r="H47" s="4">
        <f t="shared" si="2"/>
        <v>1.5288728949347083</v>
      </c>
    </row>
    <row r="48" spans="1:11" ht="14" customHeight="1" x14ac:dyDescent="0.15">
      <c r="A48" s="21">
        <v>2003</v>
      </c>
      <c r="B48" s="24">
        <v>1256188</v>
      </c>
      <c r="C48" s="3">
        <v>445516</v>
      </c>
      <c r="D48" s="3">
        <v>1924793</v>
      </c>
      <c r="F48" s="21">
        <v>2003</v>
      </c>
      <c r="G48" s="4">
        <f t="shared" si="3"/>
        <v>0.35465710546510554</v>
      </c>
      <c r="H48" s="4">
        <f t="shared" si="2"/>
        <v>1.5322491537890826</v>
      </c>
    </row>
    <row r="49" spans="1:8" ht="14" customHeight="1" x14ac:dyDescent="0.15">
      <c r="A49" s="21">
        <v>2004</v>
      </c>
      <c r="B49" s="24">
        <v>1317459</v>
      </c>
      <c r="C49" s="3">
        <v>506689</v>
      </c>
      <c r="D49" s="3">
        <v>2073154</v>
      </c>
      <c r="F49" s="21">
        <v>2004</v>
      </c>
      <c r="G49" s="4">
        <f t="shared" si="3"/>
        <v>0.3845956496558906</v>
      </c>
      <c r="H49" s="4">
        <f t="shared" si="2"/>
        <v>1.5736003928775013</v>
      </c>
    </row>
    <row r="50" spans="1:8" ht="14" customHeight="1" x14ac:dyDescent="0.15">
      <c r="A50" s="21">
        <v>2005</v>
      </c>
      <c r="B50" s="24">
        <v>1393038</v>
      </c>
      <c r="C50" s="3">
        <v>552591</v>
      </c>
      <c r="D50" s="3">
        <v>2301212</v>
      </c>
      <c r="F50" s="21">
        <v>2005</v>
      </c>
      <c r="G50" s="4">
        <f t="shared" si="3"/>
        <v>0.39668049256373478</v>
      </c>
      <c r="H50" s="4">
        <f t="shared" si="2"/>
        <v>1.6519377073705097</v>
      </c>
    </row>
    <row r="51" spans="1:8" ht="14" customHeight="1" x14ac:dyDescent="0.15">
      <c r="A51" s="21">
        <v>2006</v>
      </c>
      <c r="B51" s="24">
        <v>1470719</v>
      </c>
      <c r="C51" s="3">
        <v>596771</v>
      </c>
      <c r="D51" s="3">
        <v>2522786</v>
      </c>
      <c r="F51" s="21">
        <v>2006</v>
      </c>
      <c r="G51" s="4">
        <f t="shared" si="3"/>
        <v>0.40576819909173678</v>
      </c>
      <c r="H51" s="4">
        <f t="shared" si="2"/>
        <v>1.7153419517936466</v>
      </c>
    </row>
    <row r="52" spans="1:8" ht="14" customHeight="1" x14ac:dyDescent="0.15">
      <c r="A52" s="21">
        <v>2007</v>
      </c>
      <c r="B52" s="24">
        <v>1546085</v>
      </c>
      <c r="C52" s="3">
        <v>643457</v>
      </c>
      <c r="D52" s="3">
        <v>2710610</v>
      </c>
      <c r="F52" s="21">
        <v>2007</v>
      </c>
      <c r="G52" s="4">
        <f t="shared" si="3"/>
        <v>0.41618475051501047</v>
      </c>
      <c r="H52" s="4">
        <f t="shared" si="2"/>
        <v>1.753208911541086</v>
      </c>
    </row>
    <row r="53" spans="1:8" ht="14" customHeight="1" x14ac:dyDescent="0.15">
      <c r="A53" s="21">
        <v>2008</v>
      </c>
      <c r="B53" s="24">
        <v>1589259</v>
      </c>
      <c r="C53" s="3">
        <v>784963</v>
      </c>
      <c r="D53" s="3">
        <v>2953636</v>
      </c>
      <c r="F53" s="21">
        <v>2008</v>
      </c>
      <c r="G53" s="4">
        <f t="shared" si="3"/>
        <v>0.49391760562626985</v>
      </c>
      <c r="H53" s="4">
        <f t="shared" si="2"/>
        <v>1.8584988349916534</v>
      </c>
    </row>
    <row r="54" spans="1:8" ht="14" customHeight="1" x14ac:dyDescent="0.15">
      <c r="A54" s="21">
        <v>2009</v>
      </c>
      <c r="B54" s="24">
        <v>1548513</v>
      </c>
      <c r="C54" s="3">
        <v>979797</v>
      </c>
      <c r="D54" s="3">
        <v>2867005</v>
      </c>
      <c r="F54" s="21">
        <v>2009</v>
      </c>
      <c r="G54" s="4">
        <f t="shared" si="3"/>
        <v>0.63273411330741169</v>
      </c>
      <c r="H54" s="4">
        <f t="shared" si="2"/>
        <v>1.8514568492482788</v>
      </c>
    </row>
    <row r="55" spans="1:8" ht="14" customHeight="1" x14ac:dyDescent="0.15">
      <c r="A55" s="26">
        <v>2010</v>
      </c>
      <c r="B55" s="24">
        <v>1606027</v>
      </c>
      <c r="C55" s="3">
        <v>1194338</v>
      </c>
      <c r="D55" s="3">
        <v>2844568</v>
      </c>
      <c r="F55" s="26">
        <v>2010</v>
      </c>
      <c r="G55" s="4">
        <f t="shared" si="3"/>
        <v>0.74365997582855081</v>
      </c>
      <c r="H55" s="4">
        <f t="shared" si="2"/>
        <v>1.7711831743800073</v>
      </c>
    </row>
    <row r="56" spans="1:8" ht="14" customHeight="1" x14ac:dyDescent="0.15">
      <c r="A56" s="26">
        <v>2011</v>
      </c>
      <c r="B56" s="24">
        <v>1660141</v>
      </c>
      <c r="C56" s="24">
        <v>1328779</v>
      </c>
      <c r="D56" s="3">
        <v>2864060</v>
      </c>
      <c r="F56" s="26">
        <v>2011</v>
      </c>
      <c r="G56" s="4">
        <f t="shared" si="3"/>
        <v>0.80040129121562564</v>
      </c>
      <c r="H56" s="4">
        <f t="shared" si="2"/>
        <v>1.7251908121057187</v>
      </c>
    </row>
    <row r="57" spans="1:8" ht="14" customHeight="1" x14ac:dyDescent="0.15">
      <c r="A57" s="26">
        <v>2012</v>
      </c>
      <c r="B57" s="24">
        <v>1711770</v>
      </c>
      <c r="C57" s="24">
        <v>1424798</v>
      </c>
      <c r="D57" s="3">
        <v>2966007</v>
      </c>
      <c r="F57" s="26">
        <v>2012</v>
      </c>
      <c r="G57" s="4">
        <f t="shared" si="3"/>
        <v>0.83235364564164582</v>
      </c>
      <c r="H57" s="4">
        <f t="shared" si="2"/>
        <v>1.7327135070716275</v>
      </c>
    </row>
    <row r="58" spans="1:8" ht="14" customHeight="1" x14ac:dyDescent="0.15">
      <c r="A58" s="26">
        <v>2013</v>
      </c>
      <c r="B58" s="24">
        <v>1780336</v>
      </c>
      <c r="C58" s="24">
        <v>1499789</v>
      </c>
      <c r="D58" s="3">
        <v>2967921</v>
      </c>
      <c r="F58" s="26">
        <v>2013</v>
      </c>
      <c r="G58" s="4">
        <f t="shared" si="3"/>
        <v>0.84241907145617456</v>
      </c>
      <c r="H58" s="4">
        <f t="shared" si="2"/>
        <v>1.6670566679548131</v>
      </c>
    </row>
    <row r="59" spans="1:8" ht="14" customHeight="1" x14ac:dyDescent="0.15">
      <c r="A59" s="26">
        <v>2014</v>
      </c>
      <c r="B59" s="3">
        <v>1863008</v>
      </c>
      <c r="C59" s="3">
        <v>1604788</v>
      </c>
      <c r="D59" s="3">
        <v>2950615</v>
      </c>
      <c r="E59" s="27"/>
      <c r="F59" s="26">
        <v>2014</v>
      </c>
      <c r="G59" s="4">
        <f t="shared" ref="G59:G64" si="4">C59/B59</f>
        <v>0.86139619368247478</v>
      </c>
      <c r="H59" s="4">
        <f t="shared" ref="H59:H64" si="5">D59/B59</f>
        <v>1.5837908371837373</v>
      </c>
    </row>
    <row r="60" spans="1:8" ht="14" customHeight="1" x14ac:dyDescent="0.15">
      <c r="A60" s="26">
        <v>2015</v>
      </c>
      <c r="B60" s="3">
        <v>1919641</v>
      </c>
      <c r="C60" s="3">
        <v>1665979</v>
      </c>
      <c r="D60" s="3">
        <v>2992836</v>
      </c>
      <c r="E60" s="27"/>
      <c r="F60" s="26">
        <v>2015</v>
      </c>
      <c r="G60" s="4">
        <f t="shared" si="4"/>
        <v>0.86785966751074806</v>
      </c>
      <c r="H60" s="4">
        <f t="shared" si="5"/>
        <v>1.5590602617885323</v>
      </c>
    </row>
    <row r="61" spans="1:8" ht="14" customHeight="1" x14ac:dyDescent="0.15">
      <c r="A61" s="26">
        <v>2016</v>
      </c>
      <c r="B61" s="25">
        <v>1994712</v>
      </c>
      <c r="C61" s="25">
        <v>1731392</v>
      </c>
      <c r="D61" s="25">
        <v>3189385</v>
      </c>
      <c r="E61" s="27"/>
      <c r="F61" s="26">
        <v>2016</v>
      </c>
      <c r="G61" s="4">
        <f t="shared" si="4"/>
        <v>0.86799096811970855</v>
      </c>
      <c r="H61" s="4">
        <f t="shared" si="5"/>
        <v>1.5989200445979168</v>
      </c>
    </row>
    <row r="62" spans="1:8" ht="14" customHeight="1" x14ac:dyDescent="0.15">
      <c r="A62" s="26">
        <v>2017</v>
      </c>
      <c r="B62" s="25">
        <v>2068757</v>
      </c>
      <c r="C62" s="25">
        <v>1786069</v>
      </c>
      <c r="D62" s="25">
        <v>3360887</v>
      </c>
      <c r="E62" s="27"/>
      <c r="F62" s="26">
        <v>2017</v>
      </c>
      <c r="G62" s="4">
        <f t="shared" si="4"/>
        <v>0.86335369499656078</v>
      </c>
      <c r="H62" s="4">
        <f t="shared" si="5"/>
        <v>1.6245924485089356</v>
      </c>
    </row>
    <row r="63" spans="1:8" ht="14" customHeight="1" x14ac:dyDescent="0.15">
      <c r="A63" s="26">
        <v>2018</v>
      </c>
      <c r="B63" s="25">
        <v>2141792</v>
      </c>
      <c r="C63" s="25">
        <v>1839393</v>
      </c>
      <c r="D63" s="25">
        <v>3450943</v>
      </c>
      <c r="F63" s="26">
        <v>2018</v>
      </c>
      <c r="G63" s="4">
        <f t="shared" si="4"/>
        <v>0.85881028596614428</v>
      </c>
      <c r="H63" s="4">
        <f t="shared" si="5"/>
        <v>1.6112409608402682</v>
      </c>
    </row>
    <row r="64" spans="1:8" ht="14" customHeight="1" x14ac:dyDescent="0.15">
      <c r="A64" s="26">
        <v>2019</v>
      </c>
      <c r="B64" s="25">
        <v>2217787</v>
      </c>
      <c r="C64" s="25">
        <v>1869460</v>
      </c>
      <c r="D64" s="25">
        <v>3462968</v>
      </c>
      <c r="F64" s="26">
        <v>2019</v>
      </c>
      <c r="G64" s="4">
        <f t="shared" si="4"/>
        <v>0.84293938056269602</v>
      </c>
      <c r="H64" s="4">
        <f t="shared" si="5"/>
        <v>1.5614520240221446</v>
      </c>
    </row>
    <row r="65" spans="1:8" ht="14" customHeight="1" x14ac:dyDescent="0.15">
      <c r="A65" s="26">
        <v>2020</v>
      </c>
      <c r="B65" s="25">
        <v>2112039</v>
      </c>
      <c r="C65" s="25">
        <v>2189318.5070099998</v>
      </c>
      <c r="D65" s="25">
        <v>3597853</v>
      </c>
      <c r="E65" s="27"/>
      <c r="F65" s="26">
        <v>2020</v>
      </c>
      <c r="G65" s="4">
        <f t="shared" ref="G65" si="6">C65/B65</f>
        <v>1.0365899999999999</v>
      </c>
      <c r="H65" s="4">
        <f t="shared" ref="H65" si="7">D65/B65</f>
        <v>1.7034974259471534</v>
      </c>
    </row>
    <row r="66" spans="1:8" ht="14" customHeight="1" x14ac:dyDescent="0.15">
      <c r="A66" s="225" t="s">
        <v>13</v>
      </c>
      <c r="B66" s="225"/>
      <c r="C66" s="225"/>
      <c r="D66" s="225"/>
      <c r="E66" s="225"/>
      <c r="F66" s="225"/>
    </row>
    <row r="67" spans="1:8" ht="14" customHeight="1" x14ac:dyDescent="0.15">
      <c r="A67" s="27"/>
      <c r="E67" s="27"/>
    </row>
    <row r="68" spans="1:8" ht="14" customHeight="1" x14ac:dyDescent="0.15">
      <c r="A68" s="27"/>
      <c r="E68" s="27"/>
    </row>
    <row r="69" spans="1:8" ht="14" customHeight="1" x14ac:dyDescent="0.15">
      <c r="A69" s="27"/>
      <c r="E69" s="27"/>
    </row>
    <row r="70" spans="1:8" ht="14" customHeight="1" x14ac:dyDescent="0.15">
      <c r="A70" s="27"/>
      <c r="E70" s="27"/>
    </row>
    <row r="71" spans="1:8" ht="14" customHeight="1" x14ac:dyDescent="0.15">
      <c r="A71" s="27"/>
      <c r="E71" s="27"/>
    </row>
    <row r="72" spans="1:8" ht="14" customHeight="1" x14ac:dyDescent="0.15">
      <c r="A72" s="27"/>
      <c r="E72" s="27"/>
    </row>
    <row r="73" spans="1:8" ht="14" customHeight="1" x14ac:dyDescent="0.15">
      <c r="A73" s="27"/>
      <c r="E73" s="27"/>
    </row>
  </sheetData>
  <mergeCells count="2">
    <mergeCell ref="A1:B1"/>
    <mergeCell ref="A66:F66"/>
  </mergeCells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5"/>
  <sheetViews>
    <sheetView topLeftCell="A2" workbookViewId="0">
      <selection activeCell="A2" sqref="A2"/>
    </sheetView>
  </sheetViews>
  <sheetFormatPr baseColWidth="10" defaultColWidth="8.83203125" defaultRowHeight="14" x14ac:dyDescent="0.15"/>
  <cols>
    <col min="1" max="2" width="8.83203125" style="71"/>
    <col min="3" max="3" width="9.33203125" style="71" bestFit="1" customWidth="1"/>
    <col min="4" max="4" width="8.83203125" style="71"/>
    <col min="5" max="5" width="9.33203125" style="71" bestFit="1" customWidth="1"/>
    <col min="6" max="8" width="8.83203125" style="71"/>
    <col min="9" max="9" width="9.5" style="71" bestFit="1" customWidth="1"/>
    <col min="10" max="16384" width="8.83203125" style="71"/>
  </cols>
  <sheetData>
    <row r="1" spans="1:11" x14ac:dyDescent="0.15">
      <c r="A1" s="71" t="s">
        <v>47</v>
      </c>
    </row>
    <row r="2" spans="1:11" ht="16" x14ac:dyDescent="0.2">
      <c r="A2" s="72" t="s">
        <v>74</v>
      </c>
    </row>
    <row r="3" spans="1:11" ht="16" x14ac:dyDescent="0.2">
      <c r="A3" s="72" t="s">
        <v>48</v>
      </c>
    </row>
    <row r="4" spans="1:11" ht="16" x14ac:dyDescent="0.2">
      <c r="A4" s="72" t="s">
        <v>49</v>
      </c>
    </row>
    <row r="5" spans="1:11" x14ac:dyDescent="0.15">
      <c r="A5" s="71" t="s">
        <v>50</v>
      </c>
      <c r="C5" s="71" t="s">
        <v>51</v>
      </c>
      <c r="I5" s="71" t="s">
        <v>1</v>
      </c>
    </row>
    <row r="6" spans="1:11" ht="16" x14ac:dyDescent="0.2">
      <c r="A6" s="71" t="s">
        <v>52</v>
      </c>
      <c r="C6" s="71" t="s">
        <v>53</v>
      </c>
      <c r="I6" s="72" t="s">
        <v>75</v>
      </c>
    </row>
    <row r="7" spans="1:11" x14ac:dyDescent="0.15">
      <c r="A7" s="71" t="s">
        <v>54</v>
      </c>
      <c r="C7" s="71" t="s">
        <v>53</v>
      </c>
      <c r="I7" s="71" t="s">
        <v>76</v>
      </c>
    </row>
    <row r="8" spans="1:11" x14ac:dyDescent="0.15">
      <c r="A8" s="71" t="s">
        <v>55</v>
      </c>
      <c r="C8" s="71" t="s">
        <v>56</v>
      </c>
      <c r="I8" s="71" t="s">
        <v>77</v>
      </c>
    </row>
    <row r="9" spans="1:11" x14ac:dyDescent="0.15">
      <c r="A9" s="71" t="s">
        <v>57</v>
      </c>
      <c r="C9" s="71" t="s">
        <v>58</v>
      </c>
      <c r="I9" s="71" t="s">
        <v>78</v>
      </c>
    </row>
    <row r="10" spans="1:11" x14ac:dyDescent="0.15">
      <c r="A10" s="71" t="s">
        <v>59</v>
      </c>
      <c r="C10" s="71" t="s">
        <v>60</v>
      </c>
      <c r="I10" s="71" t="s">
        <v>61</v>
      </c>
    </row>
    <row r="11" spans="1:11" x14ac:dyDescent="0.15">
      <c r="A11" s="71" t="s">
        <v>62</v>
      </c>
      <c r="C11" s="71" t="s">
        <v>63</v>
      </c>
      <c r="I11" s="73" t="s">
        <v>79</v>
      </c>
    </row>
    <row r="12" spans="1:11" x14ac:dyDescent="0.15">
      <c r="A12" s="71" t="s">
        <v>64</v>
      </c>
    </row>
    <row r="13" spans="1:11" x14ac:dyDescent="0.15">
      <c r="C13" s="71" t="s">
        <v>59</v>
      </c>
      <c r="G13" s="71" t="s">
        <v>55</v>
      </c>
      <c r="I13" s="71" t="s">
        <v>65</v>
      </c>
      <c r="K13" s="71" t="s">
        <v>66</v>
      </c>
    </row>
    <row r="14" spans="1:11" x14ac:dyDescent="0.15">
      <c r="C14" s="74" t="s">
        <v>67</v>
      </c>
      <c r="G14" s="74" t="s">
        <v>67</v>
      </c>
      <c r="K14" s="71" t="s">
        <v>68</v>
      </c>
    </row>
    <row r="15" spans="1:11" x14ac:dyDescent="0.15">
      <c r="C15" s="74" t="s">
        <v>69</v>
      </c>
      <c r="G15" s="74" t="s">
        <v>70</v>
      </c>
      <c r="K15" s="71" t="s">
        <v>71</v>
      </c>
    </row>
    <row r="16" spans="1:11" x14ac:dyDescent="0.15">
      <c r="C16" s="74" t="s">
        <v>72</v>
      </c>
      <c r="G16" s="74" t="s">
        <v>72</v>
      </c>
      <c r="K16" s="71" t="s">
        <v>73</v>
      </c>
    </row>
    <row r="17" spans="1:3" x14ac:dyDescent="0.15">
      <c r="A17" s="70">
        <v>1692</v>
      </c>
      <c r="C17" s="75">
        <v>5.59</v>
      </c>
    </row>
    <row r="18" spans="1:3" x14ac:dyDescent="0.15">
      <c r="A18" s="70">
        <f t="shared" ref="A18:A81" si="0">A17+1</f>
        <v>1693</v>
      </c>
      <c r="C18" s="75">
        <v>10</v>
      </c>
    </row>
    <row r="19" spans="1:3" x14ac:dyDescent="0.15">
      <c r="A19" s="70">
        <f t="shared" si="0"/>
        <v>1694</v>
      </c>
      <c r="C19" s="75">
        <v>10.34</v>
      </c>
    </row>
    <row r="20" spans="1:3" x14ac:dyDescent="0.15">
      <c r="A20" s="70">
        <f t="shared" si="0"/>
        <v>1695</v>
      </c>
      <c r="C20" s="75">
        <v>14.24</v>
      </c>
    </row>
    <row r="21" spans="1:3" x14ac:dyDescent="0.15">
      <c r="A21" s="70">
        <f t="shared" si="0"/>
        <v>1696</v>
      </c>
      <c r="C21" s="75">
        <v>17.670000000000002</v>
      </c>
    </row>
    <row r="22" spans="1:3" x14ac:dyDescent="0.15">
      <c r="A22" s="70">
        <f t="shared" si="0"/>
        <v>1697</v>
      </c>
      <c r="C22" s="75">
        <v>27.83</v>
      </c>
    </row>
    <row r="23" spans="1:3" x14ac:dyDescent="0.15">
      <c r="A23" s="70">
        <f t="shared" si="0"/>
        <v>1698</v>
      </c>
      <c r="C23" s="75">
        <v>28.83</v>
      </c>
    </row>
    <row r="24" spans="1:3" x14ac:dyDescent="0.15">
      <c r="A24" s="70">
        <f t="shared" si="0"/>
        <v>1699</v>
      </c>
      <c r="C24" s="75">
        <v>25.67</v>
      </c>
    </row>
    <row r="25" spans="1:3" x14ac:dyDescent="0.15">
      <c r="A25" s="70">
        <f t="shared" si="0"/>
        <v>1700</v>
      </c>
      <c r="C25" s="75">
        <v>23.28</v>
      </c>
    </row>
    <row r="26" spans="1:3" x14ac:dyDescent="0.15">
      <c r="A26" s="70">
        <f t="shared" si="0"/>
        <v>1701</v>
      </c>
      <c r="C26" s="75">
        <v>23.11</v>
      </c>
    </row>
    <row r="27" spans="1:3" x14ac:dyDescent="0.15">
      <c r="A27" s="70">
        <f t="shared" si="0"/>
        <v>1702</v>
      </c>
      <c r="C27" s="75">
        <v>23.11</v>
      </c>
    </row>
    <row r="28" spans="1:3" x14ac:dyDescent="0.15">
      <c r="A28" s="70">
        <f t="shared" si="0"/>
        <v>1703</v>
      </c>
      <c r="C28" s="75">
        <v>22.3</v>
      </c>
    </row>
    <row r="29" spans="1:3" x14ac:dyDescent="0.15">
      <c r="A29" s="70">
        <f t="shared" si="0"/>
        <v>1704</v>
      </c>
      <c r="C29" s="75">
        <v>21.97</v>
      </c>
    </row>
    <row r="30" spans="1:3" x14ac:dyDescent="0.15">
      <c r="A30" s="70">
        <f t="shared" si="0"/>
        <v>1705</v>
      </c>
      <c r="C30" s="75">
        <v>20.97</v>
      </c>
    </row>
    <row r="31" spans="1:3" x14ac:dyDescent="0.15">
      <c r="A31" s="70">
        <f t="shared" si="0"/>
        <v>1706</v>
      </c>
      <c r="C31" s="75">
        <v>20.97</v>
      </c>
    </row>
    <row r="32" spans="1:3" x14ac:dyDescent="0.15">
      <c r="A32" s="70">
        <f t="shared" si="0"/>
        <v>1707</v>
      </c>
      <c r="C32" s="75">
        <v>23.39</v>
      </c>
    </row>
    <row r="33" spans="1:3" x14ac:dyDescent="0.15">
      <c r="A33" s="70">
        <f t="shared" si="0"/>
        <v>1708</v>
      </c>
      <c r="C33" s="75">
        <v>24.52</v>
      </c>
    </row>
    <row r="34" spans="1:3" x14ac:dyDescent="0.15">
      <c r="A34" s="70">
        <f t="shared" si="0"/>
        <v>1709</v>
      </c>
      <c r="C34" s="75">
        <v>30.32</v>
      </c>
    </row>
    <row r="35" spans="1:3" x14ac:dyDescent="0.15">
      <c r="A35" s="70">
        <f t="shared" si="0"/>
        <v>1710</v>
      </c>
      <c r="C35" s="75">
        <v>33.97</v>
      </c>
    </row>
    <row r="36" spans="1:3" x14ac:dyDescent="0.15">
      <c r="A36" s="70">
        <f t="shared" si="0"/>
        <v>1711</v>
      </c>
      <c r="C36" s="75">
        <v>35.56</v>
      </c>
    </row>
    <row r="37" spans="1:3" x14ac:dyDescent="0.15">
      <c r="A37" s="70">
        <f t="shared" si="0"/>
        <v>1712</v>
      </c>
      <c r="C37" s="75">
        <v>55.4</v>
      </c>
    </row>
    <row r="38" spans="1:3" x14ac:dyDescent="0.15">
      <c r="A38" s="70">
        <f t="shared" si="0"/>
        <v>1713</v>
      </c>
      <c r="C38" s="75">
        <v>55.08</v>
      </c>
    </row>
    <row r="39" spans="1:3" x14ac:dyDescent="0.15">
      <c r="A39" s="70">
        <f t="shared" si="0"/>
        <v>1714</v>
      </c>
      <c r="C39" s="75">
        <v>56.56</v>
      </c>
    </row>
    <row r="40" spans="1:3" x14ac:dyDescent="0.15">
      <c r="A40" s="70">
        <f t="shared" si="0"/>
        <v>1715</v>
      </c>
      <c r="C40" s="75">
        <v>58.44</v>
      </c>
    </row>
    <row r="41" spans="1:3" x14ac:dyDescent="0.15">
      <c r="A41" s="70">
        <f t="shared" si="0"/>
        <v>1716</v>
      </c>
      <c r="C41" s="75">
        <v>59.22</v>
      </c>
    </row>
    <row r="42" spans="1:3" x14ac:dyDescent="0.15">
      <c r="A42" s="70">
        <f t="shared" si="0"/>
        <v>1717</v>
      </c>
      <c r="C42" s="75">
        <v>61.41</v>
      </c>
    </row>
    <row r="43" spans="1:3" x14ac:dyDescent="0.15">
      <c r="A43" s="70">
        <f t="shared" si="0"/>
        <v>1718</v>
      </c>
      <c r="C43" s="75">
        <v>61.08</v>
      </c>
    </row>
    <row r="44" spans="1:3" x14ac:dyDescent="0.15">
      <c r="A44" s="70">
        <f t="shared" si="0"/>
        <v>1719</v>
      </c>
      <c r="C44" s="75">
        <v>64</v>
      </c>
    </row>
    <row r="45" spans="1:3" x14ac:dyDescent="0.15">
      <c r="A45" s="70">
        <f t="shared" si="0"/>
        <v>1720</v>
      </c>
      <c r="C45" s="75">
        <v>83.08</v>
      </c>
    </row>
    <row r="46" spans="1:3" x14ac:dyDescent="0.15">
      <c r="A46" s="70">
        <f t="shared" si="0"/>
        <v>1721</v>
      </c>
      <c r="C46" s="75">
        <v>84.46</v>
      </c>
    </row>
    <row r="47" spans="1:3" x14ac:dyDescent="0.15">
      <c r="A47" s="70">
        <f t="shared" si="0"/>
        <v>1722</v>
      </c>
      <c r="C47" s="75">
        <v>79.849999999999994</v>
      </c>
    </row>
    <row r="48" spans="1:3" x14ac:dyDescent="0.15">
      <c r="A48" s="70">
        <f t="shared" si="0"/>
        <v>1723</v>
      </c>
      <c r="C48" s="75">
        <v>81.209999999999994</v>
      </c>
    </row>
    <row r="49" spans="1:3" x14ac:dyDescent="0.15">
      <c r="A49" s="70">
        <f t="shared" si="0"/>
        <v>1724</v>
      </c>
      <c r="C49" s="75">
        <v>81.52</v>
      </c>
    </row>
    <row r="50" spans="1:3" x14ac:dyDescent="0.15">
      <c r="A50" s="70">
        <f t="shared" si="0"/>
        <v>1725</v>
      </c>
      <c r="C50" s="75">
        <v>79.849999999999994</v>
      </c>
    </row>
    <row r="51" spans="1:3" x14ac:dyDescent="0.15">
      <c r="A51" s="70">
        <f t="shared" si="0"/>
        <v>1726</v>
      </c>
      <c r="C51" s="75">
        <v>78.959999999999994</v>
      </c>
    </row>
    <row r="52" spans="1:3" x14ac:dyDescent="0.15">
      <c r="A52" s="70">
        <f t="shared" si="0"/>
        <v>1727</v>
      </c>
      <c r="C52" s="75">
        <v>79.099999999999994</v>
      </c>
    </row>
    <row r="53" spans="1:3" x14ac:dyDescent="0.15">
      <c r="A53" s="70">
        <f t="shared" si="0"/>
        <v>1728</v>
      </c>
      <c r="C53" s="75">
        <v>78.66</v>
      </c>
    </row>
    <row r="54" spans="1:3" x14ac:dyDescent="0.15">
      <c r="A54" s="70">
        <f t="shared" si="0"/>
        <v>1729</v>
      </c>
      <c r="C54" s="75">
        <v>77.760000000000005</v>
      </c>
    </row>
    <row r="55" spans="1:3" x14ac:dyDescent="0.15">
      <c r="A55" s="70">
        <f t="shared" si="0"/>
        <v>1730</v>
      </c>
      <c r="C55" s="75">
        <v>75.59</v>
      </c>
    </row>
    <row r="56" spans="1:3" x14ac:dyDescent="0.15">
      <c r="A56" s="70">
        <f t="shared" si="0"/>
        <v>1731</v>
      </c>
      <c r="C56" s="75">
        <v>76.03</v>
      </c>
    </row>
    <row r="57" spans="1:3" x14ac:dyDescent="0.15">
      <c r="A57" s="70">
        <f t="shared" si="0"/>
        <v>1732</v>
      </c>
      <c r="C57" s="75">
        <v>73.680000000000007</v>
      </c>
    </row>
    <row r="58" spans="1:3" x14ac:dyDescent="0.15">
      <c r="A58" s="70">
        <f t="shared" si="0"/>
        <v>1733</v>
      </c>
      <c r="C58" s="75">
        <v>73.53</v>
      </c>
    </row>
    <row r="59" spans="1:3" x14ac:dyDescent="0.15">
      <c r="A59" s="70">
        <f t="shared" si="0"/>
        <v>1734</v>
      </c>
      <c r="C59" s="75">
        <v>71.16</v>
      </c>
    </row>
    <row r="60" spans="1:3" x14ac:dyDescent="0.15">
      <c r="A60" s="70">
        <f t="shared" si="0"/>
        <v>1735</v>
      </c>
      <c r="C60" s="75">
        <v>71.45</v>
      </c>
    </row>
    <row r="61" spans="1:3" x14ac:dyDescent="0.15">
      <c r="A61" s="70">
        <f t="shared" si="0"/>
        <v>1736</v>
      </c>
      <c r="C61" s="75">
        <v>72.03</v>
      </c>
    </row>
    <row r="62" spans="1:3" x14ac:dyDescent="0.15">
      <c r="A62" s="70">
        <f t="shared" si="0"/>
        <v>1737</v>
      </c>
      <c r="C62" s="75">
        <v>70.290000000000006</v>
      </c>
    </row>
    <row r="63" spans="1:3" x14ac:dyDescent="0.15">
      <c r="A63" s="70">
        <f t="shared" si="0"/>
        <v>1738</v>
      </c>
      <c r="C63" s="75">
        <v>67.86</v>
      </c>
    </row>
    <row r="64" spans="1:3" x14ac:dyDescent="0.15">
      <c r="A64" s="70">
        <f t="shared" si="0"/>
        <v>1739</v>
      </c>
      <c r="C64" s="75">
        <v>67</v>
      </c>
    </row>
    <row r="65" spans="1:3" x14ac:dyDescent="0.15">
      <c r="A65" s="70">
        <f t="shared" si="0"/>
        <v>1740</v>
      </c>
      <c r="C65" s="75">
        <v>67.709999999999994</v>
      </c>
    </row>
    <row r="66" spans="1:3" x14ac:dyDescent="0.15">
      <c r="A66" s="70">
        <f t="shared" si="0"/>
        <v>1741</v>
      </c>
      <c r="C66" s="75">
        <v>69.709999999999994</v>
      </c>
    </row>
    <row r="67" spans="1:3" x14ac:dyDescent="0.15">
      <c r="A67" s="70">
        <f t="shared" si="0"/>
        <v>1742</v>
      </c>
      <c r="C67" s="75">
        <v>72.25</v>
      </c>
    </row>
    <row r="68" spans="1:3" x14ac:dyDescent="0.15">
      <c r="A68" s="70">
        <f t="shared" si="0"/>
        <v>1743</v>
      </c>
      <c r="C68" s="75">
        <v>75.349999999999994</v>
      </c>
    </row>
    <row r="69" spans="1:3" x14ac:dyDescent="0.15">
      <c r="A69" s="70">
        <f t="shared" si="0"/>
        <v>1744</v>
      </c>
      <c r="C69" s="75">
        <v>80.42</v>
      </c>
    </row>
    <row r="70" spans="1:3" x14ac:dyDescent="0.15">
      <c r="A70" s="70">
        <f t="shared" si="0"/>
        <v>1745</v>
      </c>
      <c r="C70" s="75">
        <v>84.65</v>
      </c>
    </row>
    <row r="71" spans="1:3" x14ac:dyDescent="0.15">
      <c r="A71" s="70">
        <f t="shared" si="0"/>
        <v>1746</v>
      </c>
      <c r="C71" s="75">
        <v>90.14</v>
      </c>
    </row>
    <row r="72" spans="1:3" x14ac:dyDescent="0.15">
      <c r="A72" s="70">
        <f t="shared" si="0"/>
        <v>1747</v>
      </c>
      <c r="C72" s="75">
        <v>96.39</v>
      </c>
    </row>
    <row r="73" spans="1:3" x14ac:dyDescent="0.15">
      <c r="A73" s="70">
        <f t="shared" si="0"/>
        <v>1748</v>
      </c>
      <c r="C73" s="75">
        <v>105.69</v>
      </c>
    </row>
    <row r="74" spans="1:3" x14ac:dyDescent="0.15">
      <c r="A74" s="70">
        <f t="shared" si="0"/>
        <v>1749</v>
      </c>
      <c r="C74" s="75">
        <v>108.06</v>
      </c>
    </row>
    <row r="75" spans="1:3" x14ac:dyDescent="0.15">
      <c r="A75" s="70">
        <f t="shared" si="0"/>
        <v>1750</v>
      </c>
      <c r="C75" s="75">
        <v>106.85</v>
      </c>
    </row>
    <row r="76" spans="1:3" x14ac:dyDescent="0.15">
      <c r="A76" s="70">
        <f t="shared" si="0"/>
        <v>1751</v>
      </c>
      <c r="C76" s="75">
        <v>106.99</v>
      </c>
    </row>
    <row r="77" spans="1:3" x14ac:dyDescent="0.15">
      <c r="A77" s="70">
        <f t="shared" si="0"/>
        <v>1752</v>
      </c>
      <c r="C77" s="75">
        <v>105.34</v>
      </c>
    </row>
    <row r="78" spans="1:3" x14ac:dyDescent="0.15">
      <c r="A78" s="70">
        <f t="shared" si="0"/>
        <v>1753</v>
      </c>
      <c r="C78" s="75">
        <v>102.74</v>
      </c>
    </row>
    <row r="79" spans="1:3" x14ac:dyDescent="0.15">
      <c r="A79" s="70">
        <f t="shared" si="0"/>
        <v>1754</v>
      </c>
      <c r="C79" s="75">
        <v>97.57</v>
      </c>
    </row>
    <row r="80" spans="1:3" x14ac:dyDescent="0.15">
      <c r="A80" s="70">
        <f t="shared" si="0"/>
        <v>1755</v>
      </c>
      <c r="C80" s="75">
        <v>97.97</v>
      </c>
    </row>
    <row r="81" spans="1:3" x14ac:dyDescent="0.15">
      <c r="A81" s="70">
        <f t="shared" si="0"/>
        <v>1756</v>
      </c>
      <c r="C81" s="75">
        <v>100.81</v>
      </c>
    </row>
    <row r="82" spans="1:3" x14ac:dyDescent="0.15">
      <c r="A82" s="70">
        <f t="shared" ref="A82:A145" si="1">A81+1</f>
        <v>1757</v>
      </c>
      <c r="C82" s="75">
        <v>105.14</v>
      </c>
    </row>
    <row r="83" spans="1:3" x14ac:dyDescent="0.15">
      <c r="A83" s="70">
        <f t="shared" si="1"/>
        <v>1758</v>
      </c>
      <c r="C83" s="75">
        <v>109.47</v>
      </c>
    </row>
    <row r="84" spans="1:3" x14ac:dyDescent="0.15">
      <c r="A84" s="70">
        <f t="shared" si="1"/>
        <v>1759</v>
      </c>
      <c r="C84" s="75">
        <v>121.73</v>
      </c>
    </row>
    <row r="85" spans="1:3" x14ac:dyDescent="0.15">
      <c r="A85" s="70">
        <f t="shared" si="1"/>
        <v>1760</v>
      </c>
      <c r="C85" s="75">
        <v>132.08000000000001</v>
      </c>
    </row>
    <row r="86" spans="1:3" x14ac:dyDescent="0.15">
      <c r="A86" s="70">
        <f t="shared" si="1"/>
        <v>1761</v>
      </c>
      <c r="C86" s="75">
        <v>142.75</v>
      </c>
    </row>
    <row r="87" spans="1:3" x14ac:dyDescent="0.15">
      <c r="A87" s="70">
        <f t="shared" si="1"/>
        <v>1762</v>
      </c>
      <c r="C87" s="75">
        <v>154.38999999999999</v>
      </c>
    </row>
    <row r="88" spans="1:3" x14ac:dyDescent="0.15">
      <c r="A88" s="70">
        <f t="shared" si="1"/>
        <v>1763</v>
      </c>
      <c r="C88" s="75">
        <v>157.86000000000001</v>
      </c>
    </row>
    <row r="89" spans="1:3" x14ac:dyDescent="0.15">
      <c r="A89" s="70">
        <f t="shared" si="1"/>
        <v>1764</v>
      </c>
      <c r="C89" s="75">
        <v>154.25</v>
      </c>
    </row>
    <row r="90" spans="1:3" x14ac:dyDescent="0.15">
      <c r="A90" s="70">
        <f t="shared" si="1"/>
        <v>1765</v>
      </c>
      <c r="C90" s="75">
        <v>150.11000000000001</v>
      </c>
    </row>
    <row r="91" spans="1:3" x14ac:dyDescent="0.15">
      <c r="A91" s="70">
        <f t="shared" si="1"/>
        <v>1766</v>
      </c>
      <c r="C91" s="75">
        <v>144.88999999999999</v>
      </c>
    </row>
    <row r="92" spans="1:3" x14ac:dyDescent="0.15">
      <c r="A92" s="70">
        <f t="shared" si="1"/>
        <v>1767</v>
      </c>
      <c r="C92" s="75">
        <v>140.94999999999999</v>
      </c>
    </row>
    <row r="93" spans="1:3" x14ac:dyDescent="0.15">
      <c r="A93" s="70">
        <f t="shared" si="1"/>
        <v>1768</v>
      </c>
      <c r="C93" s="75">
        <v>135.31</v>
      </c>
    </row>
    <row r="94" spans="1:3" x14ac:dyDescent="0.15">
      <c r="A94" s="70">
        <f t="shared" si="1"/>
        <v>1769</v>
      </c>
      <c r="C94" s="75">
        <v>129.01</v>
      </c>
    </row>
    <row r="95" spans="1:3" x14ac:dyDescent="0.15">
      <c r="A95" s="70">
        <f t="shared" si="1"/>
        <v>1770</v>
      </c>
      <c r="C95" s="75">
        <v>125.58</v>
      </c>
    </row>
    <row r="96" spans="1:3" x14ac:dyDescent="0.15">
      <c r="A96" s="70">
        <f t="shared" si="1"/>
        <v>1771</v>
      </c>
      <c r="C96" s="75">
        <v>120.47</v>
      </c>
    </row>
    <row r="97" spans="1:3" x14ac:dyDescent="0.15">
      <c r="A97" s="70">
        <f t="shared" si="1"/>
        <v>1772</v>
      </c>
      <c r="C97" s="75">
        <v>117</v>
      </c>
    </row>
    <row r="98" spans="1:3" x14ac:dyDescent="0.15">
      <c r="A98" s="70">
        <f t="shared" si="1"/>
        <v>1773</v>
      </c>
      <c r="C98" s="75">
        <v>114.07</v>
      </c>
    </row>
    <row r="99" spans="1:3" x14ac:dyDescent="0.15">
      <c r="A99" s="70">
        <f t="shared" si="1"/>
        <v>1774</v>
      </c>
      <c r="C99" s="75">
        <v>110.09</v>
      </c>
    </row>
    <row r="100" spans="1:3" x14ac:dyDescent="0.15">
      <c r="A100" s="70">
        <f t="shared" si="1"/>
        <v>1775</v>
      </c>
      <c r="C100" s="75">
        <v>106.08</v>
      </c>
    </row>
    <row r="101" spans="1:3" x14ac:dyDescent="0.15">
      <c r="A101" s="70">
        <f t="shared" si="1"/>
        <v>1776</v>
      </c>
      <c r="C101" s="75">
        <v>106.67</v>
      </c>
    </row>
    <row r="102" spans="1:3" x14ac:dyDescent="0.15">
      <c r="A102" s="70">
        <f t="shared" si="1"/>
        <v>1777</v>
      </c>
      <c r="C102" s="75">
        <v>107.56</v>
      </c>
    </row>
    <row r="103" spans="1:3" x14ac:dyDescent="0.15">
      <c r="A103" s="70">
        <f t="shared" si="1"/>
        <v>1778</v>
      </c>
      <c r="C103" s="75">
        <v>109.24</v>
      </c>
    </row>
    <row r="104" spans="1:3" x14ac:dyDescent="0.15">
      <c r="A104" s="70">
        <f t="shared" si="1"/>
        <v>1779</v>
      </c>
      <c r="C104" s="75">
        <v>113.63</v>
      </c>
    </row>
    <row r="105" spans="1:3" x14ac:dyDescent="0.15">
      <c r="A105" s="70">
        <f t="shared" si="1"/>
        <v>1780</v>
      </c>
      <c r="C105" s="75">
        <v>120.29</v>
      </c>
    </row>
    <row r="106" spans="1:3" x14ac:dyDescent="0.15">
      <c r="A106" s="70">
        <f t="shared" si="1"/>
        <v>1781</v>
      </c>
      <c r="C106" s="75">
        <v>133.15</v>
      </c>
    </row>
    <row r="107" spans="1:3" x14ac:dyDescent="0.15">
      <c r="A107" s="70">
        <f t="shared" si="1"/>
        <v>1782</v>
      </c>
      <c r="C107" s="75">
        <v>145.78</v>
      </c>
    </row>
    <row r="108" spans="1:3" x14ac:dyDescent="0.15">
      <c r="A108" s="70">
        <f t="shared" si="1"/>
        <v>1783</v>
      </c>
      <c r="C108" s="75">
        <v>152.5</v>
      </c>
    </row>
    <row r="109" spans="1:3" x14ac:dyDescent="0.15">
      <c r="A109" s="70">
        <f t="shared" si="1"/>
        <v>1784</v>
      </c>
      <c r="C109" s="75">
        <v>155.71</v>
      </c>
    </row>
    <row r="110" spans="1:3" x14ac:dyDescent="0.15">
      <c r="A110" s="70">
        <f t="shared" si="1"/>
        <v>1785</v>
      </c>
      <c r="C110" s="75">
        <v>152.47999999999999</v>
      </c>
    </row>
    <row r="111" spans="1:3" x14ac:dyDescent="0.15">
      <c r="A111" s="70">
        <f t="shared" si="1"/>
        <v>1786</v>
      </c>
      <c r="C111" s="75">
        <v>148.31</v>
      </c>
    </row>
    <row r="112" spans="1:3" x14ac:dyDescent="0.15">
      <c r="A112" s="70">
        <f t="shared" si="1"/>
        <v>1787</v>
      </c>
      <c r="C112" s="75">
        <v>144.59</v>
      </c>
    </row>
    <row r="113" spans="1:3" x14ac:dyDescent="0.15">
      <c r="A113" s="70">
        <f t="shared" si="1"/>
        <v>1788</v>
      </c>
      <c r="C113" s="75">
        <v>139.26</v>
      </c>
    </row>
    <row r="114" spans="1:3" x14ac:dyDescent="0.15">
      <c r="A114" s="70">
        <f t="shared" si="1"/>
        <v>1789</v>
      </c>
      <c r="C114" s="75">
        <v>134.97</v>
      </c>
    </row>
    <row r="115" spans="1:3" x14ac:dyDescent="0.15">
      <c r="A115" s="70">
        <f t="shared" si="1"/>
        <v>1790</v>
      </c>
      <c r="C115" s="75">
        <v>131.18</v>
      </c>
    </row>
    <row r="116" spans="1:3" x14ac:dyDescent="0.15">
      <c r="A116" s="70">
        <f t="shared" si="1"/>
        <v>1791</v>
      </c>
      <c r="C116" s="75">
        <v>126.67</v>
      </c>
    </row>
    <row r="117" spans="1:3" x14ac:dyDescent="0.15">
      <c r="A117" s="70">
        <f t="shared" si="1"/>
        <v>1792</v>
      </c>
      <c r="C117" s="75">
        <v>122.64</v>
      </c>
    </row>
    <row r="118" spans="1:3" x14ac:dyDescent="0.15">
      <c r="A118" s="70">
        <f t="shared" si="1"/>
        <v>1793</v>
      </c>
      <c r="C118" s="75">
        <v>119.66</v>
      </c>
    </row>
    <row r="119" spans="1:3" x14ac:dyDescent="0.15">
      <c r="A119" s="70">
        <f t="shared" si="1"/>
        <v>1794</v>
      </c>
      <c r="C119" s="75">
        <v>119.43</v>
      </c>
    </row>
    <row r="120" spans="1:3" x14ac:dyDescent="0.15">
      <c r="A120" s="70">
        <f t="shared" si="1"/>
        <v>1795</v>
      </c>
      <c r="C120" s="75">
        <v>123.8</v>
      </c>
    </row>
    <row r="121" spans="1:3" x14ac:dyDescent="0.15">
      <c r="A121" s="70">
        <f t="shared" si="1"/>
        <v>1796</v>
      </c>
      <c r="C121" s="75">
        <v>139.82</v>
      </c>
    </row>
    <row r="122" spans="1:3" x14ac:dyDescent="0.15">
      <c r="A122" s="70">
        <f t="shared" si="1"/>
        <v>1797</v>
      </c>
      <c r="C122" s="75">
        <v>156.86000000000001</v>
      </c>
    </row>
    <row r="123" spans="1:3" x14ac:dyDescent="0.15">
      <c r="A123" s="70">
        <f t="shared" si="1"/>
        <v>1798</v>
      </c>
      <c r="C123" s="75">
        <v>166.47</v>
      </c>
    </row>
    <row r="124" spans="1:3" x14ac:dyDescent="0.15">
      <c r="A124" s="70">
        <f t="shared" si="1"/>
        <v>1799</v>
      </c>
      <c r="C124" s="75">
        <v>176.28</v>
      </c>
    </row>
    <row r="125" spans="1:3" x14ac:dyDescent="0.15">
      <c r="A125" s="70">
        <f t="shared" si="1"/>
        <v>1800</v>
      </c>
      <c r="C125" s="75">
        <v>176.54</v>
      </c>
    </row>
    <row r="126" spans="1:3" x14ac:dyDescent="0.15">
      <c r="A126" s="70">
        <f t="shared" si="1"/>
        <v>1801</v>
      </c>
      <c r="C126" s="75">
        <v>177.47</v>
      </c>
    </row>
    <row r="127" spans="1:3" x14ac:dyDescent="0.15">
      <c r="A127" s="70">
        <f t="shared" si="1"/>
        <v>1802</v>
      </c>
      <c r="C127" s="75">
        <v>188.86</v>
      </c>
    </row>
    <row r="128" spans="1:3" x14ac:dyDescent="0.15">
      <c r="A128" s="70">
        <f t="shared" si="1"/>
        <v>1803</v>
      </c>
      <c r="C128" s="75">
        <v>190.55</v>
      </c>
    </row>
    <row r="129" spans="1:3" x14ac:dyDescent="0.15">
      <c r="A129" s="70">
        <f t="shared" si="1"/>
        <v>1804</v>
      </c>
      <c r="C129" s="75">
        <v>188.42</v>
      </c>
    </row>
    <row r="130" spans="1:3" x14ac:dyDescent="0.15">
      <c r="A130" s="70">
        <f t="shared" si="1"/>
        <v>1805</v>
      </c>
      <c r="C130" s="75">
        <v>189.33</v>
      </c>
    </row>
    <row r="131" spans="1:3" x14ac:dyDescent="0.15">
      <c r="A131" s="70">
        <f t="shared" si="1"/>
        <v>1806</v>
      </c>
      <c r="C131" s="75">
        <v>192.63</v>
      </c>
    </row>
    <row r="132" spans="1:3" x14ac:dyDescent="0.15">
      <c r="A132" s="70">
        <f t="shared" si="1"/>
        <v>1807</v>
      </c>
      <c r="C132" s="75">
        <v>193.72</v>
      </c>
    </row>
    <row r="133" spans="1:3" x14ac:dyDescent="0.15">
      <c r="A133" s="70">
        <f t="shared" si="1"/>
        <v>1808</v>
      </c>
      <c r="C133" s="75">
        <v>191.36</v>
      </c>
    </row>
    <row r="134" spans="1:3" x14ac:dyDescent="0.15">
      <c r="A134" s="70">
        <f t="shared" si="1"/>
        <v>1809</v>
      </c>
      <c r="C134" s="75">
        <v>188.96</v>
      </c>
    </row>
    <row r="135" spans="1:3" x14ac:dyDescent="0.15">
      <c r="A135" s="70">
        <f t="shared" si="1"/>
        <v>1810</v>
      </c>
      <c r="C135" s="75">
        <v>186.89</v>
      </c>
    </row>
    <row r="136" spans="1:3" x14ac:dyDescent="0.15">
      <c r="A136" s="70">
        <f t="shared" si="1"/>
        <v>1811</v>
      </c>
      <c r="C136" s="75">
        <v>182.51</v>
      </c>
    </row>
    <row r="137" spans="1:3" x14ac:dyDescent="0.15">
      <c r="A137" s="70">
        <f t="shared" si="1"/>
        <v>1812</v>
      </c>
      <c r="C137" s="75">
        <v>187.99</v>
      </c>
    </row>
    <row r="138" spans="1:3" x14ac:dyDescent="0.15">
      <c r="A138" s="70">
        <f t="shared" si="1"/>
        <v>1813</v>
      </c>
      <c r="C138" s="75">
        <v>196.48</v>
      </c>
    </row>
    <row r="139" spans="1:3" x14ac:dyDescent="0.15">
      <c r="A139" s="70">
        <f t="shared" si="1"/>
        <v>1814</v>
      </c>
      <c r="C139" s="75">
        <v>219.85</v>
      </c>
    </row>
    <row r="140" spans="1:3" x14ac:dyDescent="0.15">
      <c r="A140" s="70">
        <f t="shared" si="1"/>
        <v>1815</v>
      </c>
      <c r="C140" s="75">
        <v>226.41</v>
      </c>
    </row>
    <row r="141" spans="1:3" x14ac:dyDescent="0.15">
      <c r="A141" s="70">
        <f t="shared" si="1"/>
        <v>1816</v>
      </c>
      <c r="C141" s="75">
        <v>237.29</v>
      </c>
    </row>
    <row r="142" spans="1:3" x14ac:dyDescent="0.15">
      <c r="A142" s="70">
        <f t="shared" si="1"/>
        <v>1817</v>
      </c>
      <c r="C142" s="75">
        <v>230.92</v>
      </c>
    </row>
    <row r="143" spans="1:3" x14ac:dyDescent="0.15">
      <c r="A143" s="70">
        <f t="shared" si="1"/>
        <v>1818</v>
      </c>
      <c r="C143" s="75">
        <v>258.68</v>
      </c>
    </row>
    <row r="144" spans="1:3" x14ac:dyDescent="0.15">
      <c r="A144" s="70">
        <f t="shared" si="1"/>
        <v>1819</v>
      </c>
      <c r="C144" s="75">
        <v>260.58999999999997</v>
      </c>
    </row>
    <row r="145" spans="1:3" x14ac:dyDescent="0.15">
      <c r="A145" s="70">
        <f t="shared" si="1"/>
        <v>1820</v>
      </c>
      <c r="C145" s="75">
        <v>260.08999999999997</v>
      </c>
    </row>
    <row r="146" spans="1:3" x14ac:dyDescent="0.15">
      <c r="A146" s="70">
        <f t="shared" ref="A146:A209" si="2">A145+1</f>
        <v>1821</v>
      </c>
      <c r="C146" s="75">
        <v>260.33999999999997</v>
      </c>
    </row>
    <row r="147" spans="1:3" x14ac:dyDescent="0.15">
      <c r="A147" s="70">
        <f t="shared" si="2"/>
        <v>1822</v>
      </c>
      <c r="C147" s="75">
        <v>246.62</v>
      </c>
    </row>
    <row r="148" spans="1:3" x14ac:dyDescent="0.15">
      <c r="A148" s="70">
        <f t="shared" si="2"/>
        <v>1823</v>
      </c>
      <c r="C148" s="75">
        <v>237.53</v>
      </c>
    </row>
    <row r="149" spans="1:3" x14ac:dyDescent="0.15">
      <c r="A149" s="70">
        <f t="shared" si="2"/>
        <v>1824</v>
      </c>
      <c r="C149" s="75">
        <v>224.55</v>
      </c>
    </row>
    <row r="150" spans="1:3" x14ac:dyDescent="0.15">
      <c r="A150" s="70">
        <f t="shared" si="2"/>
        <v>1825</v>
      </c>
      <c r="C150" s="75">
        <v>212.49</v>
      </c>
    </row>
    <row r="151" spans="1:3" x14ac:dyDescent="0.15">
      <c r="A151" s="70">
        <f t="shared" si="2"/>
        <v>1826</v>
      </c>
      <c r="C151" s="75">
        <v>201.24</v>
      </c>
    </row>
    <row r="152" spans="1:3" x14ac:dyDescent="0.15">
      <c r="A152" s="70">
        <f t="shared" si="2"/>
        <v>1827</v>
      </c>
      <c r="C152" s="75">
        <v>191.94</v>
      </c>
    </row>
    <row r="153" spans="1:3" x14ac:dyDescent="0.15">
      <c r="A153" s="70">
        <f t="shared" si="2"/>
        <v>1828</v>
      </c>
      <c r="C153" s="75">
        <v>182.86</v>
      </c>
    </row>
    <row r="154" spans="1:3" x14ac:dyDescent="0.15">
      <c r="A154" s="70">
        <f t="shared" si="2"/>
        <v>1829</v>
      </c>
      <c r="C154" s="75">
        <v>173.44</v>
      </c>
    </row>
    <row r="155" spans="1:3" x14ac:dyDescent="0.15">
      <c r="A155" s="70">
        <f t="shared" si="2"/>
        <v>1830</v>
      </c>
      <c r="C155" s="75">
        <v>165.26</v>
      </c>
    </row>
    <row r="156" spans="1:3" x14ac:dyDescent="0.15">
      <c r="A156" s="70">
        <f t="shared" si="2"/>
        <v>1831</v>
      </c>
      <c r="C156" s="75">
        <v>163.79</v>
      </c>
    </row>
    <row r="157" spans="1:3" x14ac:dyDescent="0.15">
      <c r="A157" s="70">
        <f t="shared" si="2"/>
        <v>1832</v>
      </c>
      <c r="C157" s="75">
        <v>170.85</v>
      </c>
    </row>
    <row r="158" spans="1:3" x14ac:dyDescent="0.15">
      <c r="A158" s="70">
        <f t="shared" si="2"/>
        <v>1833</v>
      </c>
      <c r="C158" s="75">
        <v>172.85</v>
      </c>
    </row>
    <row r="159" spans="1:3" x14ac:dyDescent="0.15">
      <c r="A159" s="70">
        <f t="shared" si="2"/>
        <v>1834</v>
      </c>
      <c r="C159" s="75">
        <v>162.43</v>
      </c>
    </row>
    <row r="160" spans="1:3" x14ac:dyDescent="0.15">
      <c r="A160" s="70">
        <f t="shared" si="2"/>
        <v>1835</v>
      </c>
      <c r="C160" s="75">
        <v>152.54</v>
      </c>
    </row>
    <row r="161" spans="1:3" x14ac:dyDescent="0.15">
      <c r="A161" s="70">
        <f t="shared" si="2"/>
        <v>1836</v>
      </c>
      <c r="C161" s="75">
        <v>145.83000000000001</v>
      </c>
    </row>
    <row r="162" spans="1:3" x14ac:dyDescent="0.15">
      <c r="A162" s="70">
        <f t="shared" si="2"/>
        <v>1837</v>
      </c>
      <c r="C162" s="75">
        <v>151.80000000000001</v>
      </c>
    </row>
    <row r="163" spans="1:3" x14ac:dyDescent="0.15">
      <c r="A163" s="70">
        <f t="shared" si="2"/>
        <v>1838</v>
      </c>
      <c r="C163" s="75">
        <v>142.66</v>
      </c>
    </row>
    <row r="164" spans="1:3" x14ac:dyDescent="0.15">
      <c r="A164" s="70">
        <f t="shared" si="2"/>
        <v>1839</v>
      </c>
      <c r="C164" s="75">
        <v>135.55000000000001</v>
      </c>
    </row>
    <row r="165" spans="1:3" x14ac:dyDescent="0.15">
      <c r="A165" s="70">
        <f t="shared" si="2"/>
        <v>1840</v>
      </c>
      <c r="C165" s="75">
        <v>144.44999999999999</v>
      </c>
    </row>
    <row r="166" spans="1:3" x14ac:dyDescent="0.15">
      <c r="A166" s="70">
        <f t="shared" si="2"/>
        <v>1841</v>
      </c>
      <c r="C166" s="75">
        <v>151.96</v>
      </c>
    </row>
    <row r="167" spans="1:3" x14ac:dyDescent="0.15">
      <c r="A167" s="70">
        <f t="shared" si="2"/>
        <v>1842</v>
      </c>
      <c r="C167" s="75">
        <v>158.78</v>
      </c>
    </row>
    <row r="168" spans="1:3" x14ac:dyDescent="0.15">
      <c r="A168" s="70">
        <f t="shared" si="2"/>
        <v>1843</v>
      </c>
      <c r="C168" s="75">
        <v>159.34</v>
      </c>
    </row>
    <row r="169" spans="1:3" x14ac:dyDescent="0.15">
      <c r="A169" s="70">
        <f t="shared" si="2"/>
        <v>1844</v>
      </c>
      <c r="C169" s="75">
        <v>146.32</v>
      </c>
    </row>
    <row r="170" spans="1:3" x14ac:dyDescent="0.15">
      <c r="A170" s="70">
        <f t="shared" si="2"/>
        <v>1845</v>
      </c>
      <c r="C170" s="75">
        <v>137.37</v>
      </c>
    </row>
    <row r="171" spans="1:3" x14ac:dyDescent="0.15">
      <c r="A171" s="70">
        <f t="shared" si="2"/>
        <v>1846</v>
      </c>
      <c r="C171" s="75">
        <v>128.21</v>
      </c>
    </row>
    <row r="172" spans="1:3" x14ac:dyDescent="0.15">
      <c r="A172" s="70">
        <f t="shared" si="2"/>
        <v>1847</v>
      </c>
      <c r="C172" s="75">
        <v>123.07</v>
      </c>
    </row>
    <row r="173" spans="1:3" x14ac:dyDescent="0.15">
      <c r="A173" s="70">
        <f t="shared" si="2"/>
        <v>1848</v>
      </c>
      <c r="C173" s="75">
        <v>129.1</v>
      </c>
    </row>
    <row r="174" spans="1:3" x14ac:dyDescent="0.15">
      <c r="A174" s="70">
        <f t="shared" si="2"/>
        <v>1849</v>
      </c>
      <c r="C174" s="75">
        <v>127.09</v>
      </c>
    </row>
    <row r="175" spans="1:3" x14ac:dyDescent="0.15">
      <c r="A175" s="70">
        <f t="shared" si="2"/>
        <v>1850</v>
      </c>
      <c r="C175" s="75">
        <v>138.72</v>
      </c>
    </row>
    <row r="176" spans="1:3" x14ac:dyDescent="0.15">
      <c r="A176" s="70">
        <f t="shared" si="2"/>
        <v>1851</v>
      </c>
      <c r="C176" s="75">
        <v>131.4</v>
      </c>
    </row>
    <row r="177" spans="1:3" x14ac:dyDescent="0.15">
      <c r="A177" s="70">
        <f t="shared" si="2"/>
        <v>1852</v>
      </c>
      <c r="C177" s="75">
        <v>129.44</v>
      </c>
    </row>
    <row r="178" spans="1:3" x14ac:dyDescent="0.15">
      <c r="A178" s="70">
        <f t="shared" si="2"/>
        <v>1853</v>
      </c>
      <c r="C178" s="75">
        <v>115.38</v>
      </c>
    </row>
    <row r="179" spans="1:3" x14ac:dyDescent="0.15">
      <c r="A179" s="70">
        <f t="shared" si="2"/>
        <v>1854</v>
      </c>
      <c r="C179" s="75">
        <v>107.86</v>
      </c>
    </row>
    <row r="180" spans="1:3" x14ac:dyDescent="0.15">
      <c r="A180" s="70">
        <f t="shared" si="2"/>
        <v>1855</v>
      </c>
      <c r="C180" s="75">
        <v>105.51</v>
      </c>
    </row>
    <row r="181" spans="1:3" x14ac:dyDescent="0.15">
      <c r="A181" s="70">
        <f t="shared" si="2"/>
        <v>1856</v>
      </c>
      <c r="C181" s="75">
        <v>104.88</v>
      </c>
    </row>
    <row r="182" spans="1:3" x14ac:dyDescent="0.15">
      <c r="A182" s="70">
        <f t="shared" si="2"/>
        <v>1857</v>
      </c>
      <c r="C182" s="75">
        <v>104.24</v>
      </c>
    </row>
    <row r="183" spans="1:3" x14ac:dyDescent="0.15">
      <c r="A183" s="70">
        <f t="shared" si="2"/>
        <v>1858</v>
      </c>
      <c r="C183" s="75">
        <v>107.57</v>
      </c>
    </row>
    <row r="184" spans="1:3" x14ac:dyDescent="0.15">
      <c r="A184" s="70">
        <f t="shared" si="2"/>
        <v>1859</v>
      </c>
      <c r="C184" s="75">
        <v>101.86</v>
      </c>
    </row>
    <row r="185" spans="1:3" x14ac:dyDescent="0.15">
      <c r="A185" s="70">
        <f t="shared" si="2"/>
        <v>1860</v>
      </c>
      <c r="C185" s="75">
        <v>99.26</v>
      </c>
    </row>
    <row r="186" spans="1:3" x14ac:dyDescent="0.15">
      <c r="A186" s="70">
        <f t="shared" si="2"/>
        <v>1861</v>
      </c>
      <c r="C186" s="75">
        <v>95.12</v>
      </c>
    </row>
    <row r="187" spans="1:3" x14ac:dyDescent="0.15">
      <c r="A187" s="70">
        <f t="shared" si="2"/>
        <v>1862</v>
      </c>
      <c r="C187" s="75">
        <v>93.57</v>
      </c>
    </row>
    <row r="188" spans="1:3" x14ac:dyDescent="0.15">
      <c r="A188" s="70">
        <f t="shared" si="2"/>
        <v>1863</v>
      </c>
      <c r="C188" s="75">
        <v>89.72</v>
      </c>
    </row>
    <row r="189" spans="1:3" x14ac:dyDescent="0.15">
      <c r="A189" s="70">
        <f t="shared" si="2"/>
        <v>1864</v>
      </c>
      <c r="C189" s="75">
        <v>84.11</v>
      </c>
    </row>
    <row r="190" spans="1:3" x14ac:dyDescent="0.15">
      <c r="A190" s="70">
        <f t="shared" si="2"/>
        <v>1865</v>
      </c>
      <c r="C190" s="75">
        <v>81.12</v>
      </c>
    </row>
    <row r="191" spans="1:3" x14ac:dyDescent="0.15">
      <c r="A191" s="70">
        <f t="shared" si="2"/>
        <v>1866</v>
      </c>
      <c r="C191" s="75">
        <v>76.680000000000007</v>
      </c>
    </row>
    <row r="192" spans="1:3" x14ac:dyDescent="0.15">
      <c r="A192" s="70">
        <f t="shared" si="2"/>
        <v>1867</v>
      </c>
      <c r="C192" s="75">
        <v>77.650000000000006</v>
      </c>
    </row>
    <row r="193" spans="1:3" x14ac:dyDescent="0.15">
      <c r="A193" s="70">
        <f t="shared" si="2"/>
        <v>1868</v>
      </c>
      <c r="C193" s="75">
        <v>74.91</v>
      </c>
    </row>
    <row r="194" spans="1:3" x14ac:dyDescent="0.15">
      <c r="A194" s="70">
        <f t="shared" si="2"/>
        <v>1869</v>
      </c>
      <c r="C194" s="75">
        <v>74.650000000000006</v>
      </c>
    </row>
    <row r="195" spans="1:3" x14ac:dyDescent="0.15">
      <c r="A195" s="70">
        <f t="shared" si="2"/>
        <v>1870</v>
      </c>
      <c r="C195" s="75">
        <v>70.33</v>
      </c>
    </row>
    <row r="196" spans="1:3" x14ac:dyDescent="0.15">
      <c r="A196" s="70">
        <f t="shared" si="2"/>
        <v>1871</v>
      </c>
      <c r="C196" s="75">
        <v>64.180000000000007</v>
      </c>
    </row>
    <row r="197" spans="1:3" x14ac:dyDescent="0.15">
      <c r="A197" s="70">
        <f t="shared" si="2"/>
        <v>1872</v>
      </c>
      <c r="C197" s="75">
        <v>60.4</v>
      </c>
    </row>
    <row r="198" spans="1:3" x14ac:dyDescent="0.15">
      <c r="A198" s="70">
        <f t="shared" si="2"/>
        <v>1873</v>
      </c>
      <c r="C198" s="75">
        <v>57.2</v>
      </c>
    </row>
    <row r="199" spans="1:3" x14ac:dyDescent="0.15">
      <c r="A199" s="70">
        <f t="shared" si="2"/>
        <v>1874</v>
      </c>
      <c r="C199" s="75">
        <v>57.23</v>
      </c>
    </row>
    <row r="200" spans="1:3" x14ac:dyDescent="0.15">
      <c r="A200" s="70">
        <f t="shared" si="2"/>
        <v>1875</v>
      </c>
      <c r="C200" s="75">
        <v>57.83</v>
      </c>
    </row>
    <row r="201" spans="1:3" x14ac:dyDescent="0.15">
      <c r="A201" s="70">
        <f t="shared" si="2"/>
        <v>1876</v>
      </c>
      <c r="C201" s="75">
        <v>59</v>
      </c>
    </row>
    <row r="202" spans="1:3" x14ac:dyDescent="0.15">
      <c r="A202" s="70">
        <f t="shared" si="2"/>
        <v>1877</v>
      </c>
      <c r="C202" s="75">
        <v>59.75</v>
      </c>
    </row>
    <row r="203" spans="1:3" x14ac:dyDescent="0.15">
      <c r="A203" s="70">
        <f t="shared" si="2"/>
        <v>1878</v>
      </c>
      <c r="C203" s="75">
        <v>61.77</v>
      </c>
    </row>
    <row r="204" spans="1:3" x14ac:dyDescent="0.15">
      <c r="A204" s="70">
        <f t="shared" si="2"/>
        <v>1879</v>
      </c>
      <c r="C204" s="75">
        <v>64.39</v>
      </c>
    </row>
    <row r="205" spans="1:3" x14ac:dyDescent="0.15">
      <c r="A205" s="70">
        <f t="shared" si="2"/>
        <v>1880</v>
      </c>
      <c r="C205" s="75">
        <v>60.57</v>
      </c>
    </row>
    <row r="206" spans="1:3" x14ac:dyDescent="0.15">
      <c r="A206" s="70">
        <f t="shared" si="2"/>
        <v>1881</v>
      </c>
      <c r="C206" s="75">
        <v>58.83</v>
      </c>
    </row>
    <row r="207" spans="1:3" x14ac:dyDescent="0.15">
      <c r="A207" s="70">
        <f t="shared" si="2"/>
        <v>1882</v>
      </c>
      <c r="C207" s="75">
        <v>56.7</v>
      </c>
    </row>
    <row r="208" spans="1:3" x14ac:dyDescent="0.15">
      <c r="A208" s="70">
        <f t="shared" si="2"/>
        <v>1883</v>
      </c>
      <c r="C208" s="75">
        <v>56.57</v>
      </c>
    </row>
    <row r="209" spans="1:3" x14ac:dyDescent="0.15">
      <c r="A209" s="70">
        <f t="shared" si="2"/>
        <v>1884</v>
      </c>
      <c r="C209" s="75">
        <v>52.63</v>
      </c>
    </row>
    <row r="210" spans="1:3" x14ac:dyDescent="0.15">
      <c r="A210" s="70">
        <f t="shared" ref="A210:A273" si="3">A209+1</f>
        <v>1885</v>
      </c>
      <c r="C210" s="75">
        <v>53.76</v>
      </c>
    </row>
    <row r="211" spans="1:3" x14ac:dyDescent="0.15">
      <c r="A211" s="70">
        <f t="shared" si="3"/>
        <v>1886</v>
      </c>
      <c r="C211" s="75">
        <v>53.55</v>
      </c>
    </row>
    <row r="212" spans="1:3" x14ac:dyDescent="0.15">
      <c r="A212" s="70">
        <f t="shared" si="3"/>
        <v>1887</v>
      </c>
      <c r="C212" s="75">
        <v>51.27</v>
      </c>
    </row>
    <row r="213" spans="1:3" x14ac:dyDescent="0.15">
      <c r="A213" s="70">
        <f t="shared" si="3"/>
        <v>1888</v>
      </c>
      <c r="C213" s="75">
        <v>47.04</v>
      </c>
    </row>
    <row r="214" spans="1:3" x14ac:dyDescent="0.15">
      <c r="A214" s="70">
        <f t="shared" si="3"/>
        <v>1889</v>
      </c>
      <c r="C214" s="75">
        <v>44.26</v>
      </c>
    </row>
    <row r="215" spans="1:3" x14ac:dyDescent="0.15">
      <c r="A215" s="70">
        <f t="shared" si="3"/>
        <v>1890</v>
      </c>
      <c r="C215" s="75">
        <v>42.87</v>
      </c>
    </row>
    <row r="216" spans="1:3" x14ac:dyDescent="0.15">
      <c r="A216" s="70">
        <f t="shared" si="3"/>
        <v>1891</v>
      </c>
      <c r="C216" s="75">
        <v>42.63</v>
      </c>
    </row>
    <row r="217" spans="1:3" x14ac:dyDescent="0.15">
      <c r="A217" s="70">
        <f t="shared" si="3"/>
        <v>1892</v>
      </c>
      <c r="C217" s="75">
        <v>43.65</v>
      </c>
    </row>
    <row r="218" spans="1:3" x14ac:dyDescent="0.15">
      <c r="A218" s="70">
        <f t="shared" si="3"/>
        <v>1893</v>
      </c>
      <c r="C218" s="75">
        <v>43.41</v>
      </c>
    </row>
    <row r="219" spans="1:3" x14ac:dyDescent="0.15">
      <c r="A219" s="70">
        <f t="shared" si="3"/>
        <v>1894</v>
      </c>
      <c r="C219" s="75">
        <v>41.04</v>
      </c>
    </row>
    <row r="220" spans="1:3" x14ac:dyDescent="0.15">
      <c r="A220" s="70">
        <f t="shared" si="3"/>
        <v>1895</v>
      </c>
      <c r="C220" s="75">
        <v>39.67</v>
      </c>
    </row>
    <row r="221" spans="1:3" x14ac:dyDescent="0.15">
      <c r="A221" s="70">
        <f t="shared" si="3"/>
        <v>1896</v>
      </c>
      <c r="C221" s="75">
        <v>38.159999999999997</v>
      </c>
    </row>
    <row r="222" spans="1:3" x14ac:dyDescent="0.15">
      <c r="A222" s="70">
        <f t="shared" si="3"/>
        <v>1897</v>
      </c>
      <c r="C222" s="75">
        <v>36.25</v>
      </c>
    </row>
    <row r="223" spans="1:3" x14ac:dyDescent="0.15">
      <c r="A223" s="70">
        <f t="shared" si="3"/>
        <v>1898</v>
      </c>
      <c r="C223" s="75">
        <v>34.83</v>
      </c>
    </row>
    <row r="224" spans="1:3" x14ac:dyDescent="0.15">
      <c r="A224" s="70">
        <f t="shared" si="3"/>
        <v>1899</v>
      </c>
      <c r="C224" s="75">
        <v>32.69</v>
      </c>
    </row>
    <row r="225" spans="1:3" x14ac:dyDescent="0.15">
      <c r="A225" s="70">
        <f t="shared" si="3"/>
        <v>1900</v>
      </c>
      <c r="C225" s="75">
        <v>30.17</v>
      </c>
    </row>
    <row r="226" spans="1:3" x14ac:dyDescent="0.15">
      <c r="A226" s="70">
        <f t="shared" si="3"/>
        <v>1901</v>
      </c>
      <c r="C226" s="75">
        <v>33.24</v>
      </c>
    </row>
    <row r="227" spans="1:3" x14ac:dyDescent="0.15">
      <c r="A227" s="70">
        <f t="shared" si="3"/>
        <v>1902</v>
      </c>
      <c r="C227" s="75">
        <v>35.92</v>
      </c>
    </row>
    <row r="228" spans="1:3" x14ac:dyDescent="0.15">
      <c r="A228" s="70">
        <f t="shared" si="3"/>
        <v>1903</v>
      </c>
      <c r="C228" s="75">
        <v>38.020000000000003</v>
      </c>
    </row>
    <row r="229" spans="1:3" x14ac:dyDescent="0.15">
      <c r="A229" s="70">
        <f t="shared" si="3"/>
        <v>1904</v>
      </c>
      <c r="C229" s="75">
        <v>37.81</v>
      </c>
    </row>
    <row r="230" spans="1:3" x14ac:dyDescent="0.15">
      <c r="A230" s="70">
        <f t="shared" si="3"/>
        <v>1905</v>
      </c>
      <c r="C230" s="75">
        <v>36.29</v>
      </c>
    </row>
    <row r="231" spans="1:3" x14ac:dyDescent="0.15">
      <c r="A231" s="70">
        <f t="shared" si="3"/>
        <v>1906</v>
      </c>
      <c r="C231" s="75">
        <v>34.42</v>
      </c>
    </row>
    <row r="232" spans="1:3" x14ac:dyDescent="0.15">
      <c r="A232" s="70">
        <f t="shared" si="3"/>
        <v>1907</v>
      </c>
      <c r="C232" s="75">
        <v>32.35</v>
      </c>
    </row>
    <row r="233" spans="1:3" x14ac:dyDescent="0.15">
      <c r="A233" s="70">
        <f t="shared" si="3"/>
        <v>1908</v>
      </c>
      <c r="C233" s="75">
        <v>33.299999999999997</v>
      </c>
    </row>
    <row r="234" spans="1:3" x14ac:dyDescent="0.15">
      <c r="A234" s="70">
        <f t="shared" si="3"/>
        <v>1909</v>
      </c>
      <c r="C234" s="75">
        <v>32.39</v>
      </c>
    </row>
    <row r="235" spans="1:3" x14ac:dyDescent="0.15">
      <c r="A235" s="70">
        <f t="shared" si="3"/>
        <v>1910</v>
      </c>
      <c r="C235" s="75">
        <v>31.65</v>
      </c>
    </row>
    <row r="236" spans="1:3" x14ac:dyDescent="0.15">
      <c r="A236" s="70">
        <f t="shared" si="3"/>
        <v>1911</v>
      </c>
      <c r="C236" s="75">
        <v>29.22</v>
      </c>
    </row>
    <row r="237" spans="1:3" x14ac:dyDescent="0.15">
      <c r="A237" s="70">
        <f t="shared" si="3"/>
        <v>1912</v>
      </c>
      <c r="C237" s="75">
        <v>27.3</v>
      </c>
    </row>
    <row r="238" spans="1:3" x14ac:dyDescent="0.15">
      <c r="A238" s="70">
        <f t="shared" si="3"/>
        <v>1913</v>
      </c>
      <c r="C238" s="75">
        <v>25.83</v>
      </c>
    </row>
    <row r="239" spans="1:3" x14ac:dyDescent="0.15">
      <c r="A239" s="70">
        <f t="shared" si="3"/>
        <v>1914</v>
      </c>
      <c r="C239" s="75">
        <v>25.3</v>
      </c>
    </row>
    <row r="240" spans="1:3" x14ac:dyDescent="0.15">
      <c r="A240" s="70">
        <f t="shared" si="3"/>
        <v>1915</v>
      </c>
      <c r="C240" s="75">
        <v>36.590000000000003</v>
      </c>
    </row>
    <row r="241" spans="1:3" x14ac:dyDescent="0.15">
      <c r="A241" s="70">
        <f t="shared" si="3"/>
        <v>1916</v>
      </c>
      <c r="C241" s="75">
        <v>61.36</v>
      </c>
    </row>
    <row r="242" spans="1:3" x14ac:dyDescent="0.15">
      <c r="A242" s="70">
        <f t="shared" si="3"/>
        <v>1917</v>
      </c>
      <c r="C242" s="75">
        <v>93.25</v>
      </c>
    </row>
    <row r="243" spans="1:3" x14ac:dyDescent="0.15">
      <c r="A243" s="70">
        <f t="shared" si="3"/>
        <v>1918</v>
      </c>
      <c r="C243" s="75">
        <v>114.52</v>
      </c>
    </row>
    <row r="244" spans="1:3" x14ac:dyDescent="0.15">
      <c r="A244" s="70">
        <f t="shared" si="3"/>
        <v>1919</v>
      </c>
      <c r="C244" s="75">
        <v>135.19999999999999</v>
      </c>
    </row>
    <row r="245" spans="1:3" x14ac:dyDescent="0.15">
      <c r="A245" s="70">
        <f t="shared" si="3"/>
        <v>1920</v>
      </c>
      <c r="C245" s="75">
        <v>130.69999999999999</v>
      </c>
    </row>
    <row r="246" spans="1:3" x14ac:dyDescent="0.15">
      <c r="A246" s="70">
        <f t="shared" si="3"/>
        <v>1921</v>
      </c>
      <c r="C246" s="75">
        <v>154</v>
      </c>
    </row>
    <row r="247" spans="1:3" x14ac:dyDescent="0.15">
      <c r="A247" s="70">
        <f t="shared" si="3"/>
        <v>1922</v>
      </c>
      <c r="C247" s="75">
        <v>171.33</v>
      </c>
    </row>
    <row r="248" spans="1:3" x14ac:dyDescent="0.15">
      <c r="A248" s="70">
        <f t="shared" si="3"/>
        <v>1923</v>
      </c>
      <c r="C248" s="75">
        <v>181.68</v>
      </c>
    </row>
    <row r="249" spans="1:3" x14ac:dyDescent="0.15">
      <c r="A249" s="70">
        <f t="shared" si="3"/>
        <v>1924</v>
      </c>
      <c r="C249" s="75">
        <v>174.7</v>
      </c>
    </row>
    <row r="250" spans="1:3" x14ac:dyDescent="0.15">
      <c r="A250" s="70">
        <f t="shared" si="3"/>
        <v>1925</v>
      </c>
      <c r="C250" s="75">
        <v>168.25</v>
      </c>
    </row>
    <row r="251" spans="1:3" x14ac:dyDescent="0.15">
      <c r="A251" s="70">
        <f t="shared" si="3"/>
        <v>1926</v>
      </c>
      <c r="C251" s="75">
        <v>173.51</v>
      </c>
    </row>
    <row r="252" spans="1:3" x14ac:dyDescent="0.15">
      <c r="A252" s="70">
        <f t="shared" si="3"/>
        <v>1927</v>
      </c>
      <c r="C252" s="75">
        <v>164</v>
      </c>
    </row>
    <row r="253" spans="1:3" x14ac:dyDescent="0.15">
      <c r="A253" s="70">
        <f t="shared" si="3"/>
        <v>1928</v>
      </c>
      <c r="C253" s="75">
        <v>163.41</v>
      </c>
    </row>
    <row r="254" spans="1:3" x14ac:dyDescent="0.15">
      <c r="A254" s="70">
        <f t="shared" si="3"/>
        <v>1929</v>
      </c>
      <c r="C254" s="75">
        <v>159.59</v>
      </c>
    </row>
    <row r="255" spans="1:3" x14ac:dyDescent="0.15">
      <c r="A255" s="70">
        <f t="shared" si="3"/>
        <v>1930</v>
      </c>
      <c r="C255" s="75">
        <v>161.58000000000001</v>
      </c>
    </row>
    <row r="256" spans="1:3" x14ac:dyDescent="0.15">
      <c r="A256" s="70">
        <f t="shared" si="3"/>
        <v>1931</v>
      </c>
      <c r="C256" s="75">
        <v>171.49</v>
      </c>
    </row>
    <row r="257" spans="1:3" x14ac:dyDescent="0.15">
      <c r="A257" s="70">
        <f t="shared" si="3"/>
        <v>1932</v>
      </c>
      <c r="C257" s="75">
        <v>175.76</v>
      </c>
    </row>
    <row r="258" spans="1:3" x14ac:dyDescent="0.15">
      <c r="A258" s="70">
        <f t="shared" si="3"/>
        <v>1933</v>
      </c>
      <c r="C258" s="75">
        <v>177.57</v>
      </c>
    </row>
    <row r="259" spans="1:3" x14ac:dyDescent="0.15">
      <c r="A259" s="70">
        <f t="shared" si="3"/>
        <v>1934</v>
      </c>
      <c r="C259" s="75">
        <v>172.91</v>
      </c>
    </row>
    <row r="260" spans="1:3" x14ac:dyDescent="0.15">
      <c r="A260" s="70">
        <f t="shared" si="3"/>
        <v>1935</v>
      </c>
      <c r="C260" s="75">
        <v>165.01</v>
      </c>
    </row>
    <row r="261" spans="1:3" x14ac:dyDescent="0.15">
      <c r="A261" s="70">
        <f t="shared" si="3"/>
        <v>1936</v>
      </c>
      <c r="C261" s="75">
        <v>156.08000000000001</v>
      </c>
    </row>
    <row r="262" spans="1:3" x14ac:dyDescent="0.15">
      <c r="A262" s="70">
        <f t="shared" si="3"/>
        <v>1937</v>
      </c>
      <c r="C262" s="75">
        <v>145.94999999999999</v>
      </c>
    </row>
    <row r="263" spans="1:3" x14ac:dyDescent="0.15">
      <c r="A263" s="70">
        <f t="shared" si="3"/>
        <v>1938</v>
      </c>
      <c r="C263" s="75">
        <v>145.65</v>
      </c>
    </row>
    <row r="264" spans="1:3" x14ac:dyDescent="0.15">
      <c r="A264" s="70">
        <f t="shared" si="3"/>
        <v>1939</v>
      </c>
      <c r="C264" s="75">
        <v>137.71</v>
      </c>
    </row>
    <row r="265" spans="1:3" x14ac:dyDescent="0.15">
      <c r="A265" s="70">
        <f t="shared" si="3"/>
        <v>1940</v>
      </c>
      <c r="C265" s="75">
        <v>109.97</v>
      </c>
    </row>
    <row r="266" spans="1:3" x14ac:dyDescent="0.15">
      <c r="A266" s="70">
        <f t="shared" si="3"/>
        <v>1941</v>
      </c>
      <c r="C266" s="75">
        <v>119.79</v>
      </c>
    </row>
    <row r="267" spans="1:3" x14ac:dyDescent="0.15">
      <c r="A267" s="70">
        <f t="shared" si="3"/>
        <v>1942</v>
      </c>
      <c r="C267" s="75">
        <v>137.54</v>
      </c>
    </row>
    <row r="268" spans="1:3" x14ac:dyDescent="0.15">
      <c r="A268" s="70">
        <f t="shared" si="3"/>
        <v>1943</v>
      </c>
      <c r="C268" s="75">
        <v>156.77000000000001</v>
      </c>
    </row>
    <row r="269" spans="1:3" x14ac:dyDescent="0.15">
      <c r="A269" s="70">
        <f t="shared" si="3"/>
        <v>1944</v>
      </c>
      <c r="C269" s="75">
        <v>182.34</v>
      </c>
    </row>
    <row r="270" spans="1:3" x14ac:dyDescent="0.15">
      <c r="A270" s="70">
        <f t="shared" si="3"/>
        <v>1945</v>
      </c>
      <c r="C270" s="75">
        <v>215.64</v>
      </c>
    </row>
    <row r="271" spans="1:3" x14ac:dyDescent="0.15">
      <c r="A271" s="70">
        <f t="shared" si="3"/>
        <v>1946</v>
      </c>
      <c r="C271" s="75">
        <v>237.12</v>
      </c>
    </row>
    <row r="272" spans="1:3" x14ac:dyDescent="0.15">
      <c r="A272" s="70">
        <f t="shared" si="3"/>
        <v>1947</v>
      </c>
      <c r="C272" s="75">
        <v>237.94</v>
      </c>
    </row>
    <row r="273" spans="1:3" x14ac:dyDescent="0.15">
      <c r="A273" s="70">
        <f t="shared" si="3"/>
        <v>1948</v>
      </c>
      <c r="C273" s="75">
        <v>213.72</v>
      </c>
    </row>
    <row r="274" spans="1:3" x14ac:dyDescent="0.15">
      <c r="A274" s="70">
        <f t="shared" ref="A274:A333" si="4">A273+1</f>
        <v>1949</v>
      </c>
      <c r="C274" s="75">
        <v>197.67</v>
      </c>
    </row>
    <row r="275" spans="1:3" x14ac:dyDescent="0.15">
      <c r="A275" s="70">
        <f t="shared" si="4"/>
        <v>1950</v>
      </c>
      <c r="C275" s="75">
        <v>194.22</v>
      </c>
    </row>
    <row r="276" spans="1:3" x14ac:dyDescent="0.15">
      <c r="A276" s="70">
        <f t="shared" si="4"/>
        <v>1951</v>
      </c>
      <c r="C276" s="75">
        <v>175.23</v>
      </c>
    </row>
    <row r="277" spans="1:3" x14ac:dyDescent="0.15">
      <c r="A277" s="70">
        <f t="shared" si="4"/>
        <v>1952</v>
      </c>
      <c r="C277" s="75">
        <v>161.58000000000001</v>
      </c>
    </row>
    <row r="278" spans="1:3" x14ac:dyDescent="0.15">
      <c r="A278" s="70">
        <f t="shared" si="4"/>
        <v>1953</v>
      </c>
      <c r="C278" s="75">
        <v>151.93</v>
      </c>
    </row>
    <row r="279" spans="1:3" x14ac:dyDescent="0.15">
      <c r="A279" s="70">
        <f t="shared" si="4"/>
        <v>1954</v>
      </c>
      <c r="C279" s="75">
        <v>146.47999999999999</v>
      </c>
    </row>
    <row r="280" spans="1:3" x14ac:dyDescent="0.15">
      <c r="A280" s="70">
        <f t="shared" si="4"/>
        <v>1955</v>
      </c>
      <c r="C280" s="75">
        <v>138.09</v>
      </c>
    </row>
    <row r="281" spans="1:3" x14ac:dyDescent="0.15">
      <c r="A281" s="70">
        <f t="shared" si="4"/>
        <v>1956</v>
      </c>
      <c r="C281" s="75">
        <v>128.97</v>
      </c>
    </row>
    <row r="282" spans="1:3" x14ac:dyDescent="0.15">
      <c r="A282" s="70">
        <f t="shared" si="4"/>
        <v>1957</v>
      </c>
      <c r="C282" s="75">
        <v>122.15</v>
      </c>
    </row>
    <row r="283" spans="1:3" x14ac:dyDescent="0.15">
      <c r="A283" s="70">
        <f t="shared" si="4"/>
        <v>1958</v>
      </c>
      <c r="C283" s="75">
        <v>118.14</v>
      </c>
    </row>
    <row r="284" spans="1:3" x14ac:dyDescent="0.15">
      <c r="A284" s="70">
        <f t="shared" si="4"/>
        <v>1959</v>
      </c>
      <c r="C284" s="75">
        <v>112.44</v>
      </c>
    </row>
    <row r="285" spans="1:3" x14ac:dyDescent="0.15">
      <c r="A285" s="70">
        <f t="shared" si="4"/>
        <v>1960</v>
      </c>
      <c r="C285" s="75">
        <v>106.77</v>
      </c>
    </row>
    <row r="286" spans="1:3" x14ac:dyDescent="0.15">
      <c r="A286" s="70">
        <f t="shared" si="4"/>
        <v>1961</v>
      </c>
      <c r="C286" s="75">
        <v>103.09</v>
      </c>
    </row>
    <row r="287" spans="1:3" x14ac:dyDescent="0.15">
      <c r="A287" s="70">
        <f t="shared" si="4"/>
        <v>1962</v>
      </c>
      <c r="C287" s="75">
        <v>99.94</v>
      </c>
    </row>
    <row r="288" spans="1:3" x14ac:dyDescent="0.15">
      <c r="A288" s="70">
        <f t="shared" si="4"/>
        <v>1963</v>
      </c>
      <c r="C288" s="75">
        <v>98.29</v>
      </c>
    </row>
    <row r="289" spans="1:11" x14ac:dyDescent="0.15">
      <c r="A289" s="70">
        <f t="shared" si="4"/>
        <v>1964</v>
      </c>
      <c r="C289" s="75">
        <v>91.15</v>
      </c>
    </row>
    <row r="290" spans="1:11" x14ac:dyDescent="0.15">
      <c r="A290" s="70">
        <f t="shared" si="4"/>
        <v>1965</v>
      </c>
      <c r="C290" s="75">
        <v>85.02</v>
      </c>
    </row>
    <row r="291" spans="1:11" x14ac:dyDescent="0.15">
      <c r="A291" s="70">
        <f t="shared" si="4"/>
        <v>1966</v>
      </c>
      <c r="C291" s="75">
        <v>82.26</v>
      </c>
    </row>
    <row r="292" spans="1:11" x14ac:dyDescent="0.15">
      <c r="A292" s="70">
        <f t="shared" si="4"/>
        <v>1967</v>
      </c>
      <c r="C292" s="75">
        <v>79.58</v>
      </c>
    </row>
    <row r="293" spans="1:11" x14ac:dyDescent="0.15">
      <c r="A293" s="70">
        <f t="shared" si="4"/>
        <v>1968</v>
      </c>
      <c r="C293" s="75">
        <v>78.55</v>
      </c>
    </row>
    <row r="294" spans="1:11" x14ac:dyDescent="0.15">
      <c r="A294" s="70">
        <f t="shared" si="4"/>
        <v>1969</v>
      </c>
      <c r="C294" s="75">
        <v>72.489999999999995</v>
      </c>
    </row>
    <row r="295" spans="1:11" x14ac:dyDescent="0.15">
      <c r="A295" s="70">
        <f t="shared" si="4"/>
        <v>1970</v>
      </c>
      <c r="C295" s="75">
        <v>64.2</v>
      </c>
      <c r="K295" s="75">
        <v>49.904946419362773</v>
      </c>
    </row>
    <row r="296" spans="1:11" x14ac:dyDescent="0.15">
      <c r="A296" s="70">
        <f t="shared" si="4"/>
        <v>1971</v>
      </c>
      <c r="C296" s="75">
        <v>58.19</v>
      </c>
      <c r="K296" s="75">
        <v>53.959428198790128</v>
      </c>
    </row>
    <row r="297" spans="1:11" x14ac:dyDescent="0.15">
      <c r="A297" s="70">
        <f t="shared" si="4"/>
        <v>1972</v>
      </c>
      <c r="C297" s="75">
        <v>55.7</v>
      </c>
      <c r="K297" s="75">
        <v>55.402332461457114</v>
      </c>
    </row>
    <row r="298" spans="1:11" x14ac:dyDescent="0.15">
      <c r="A298" s="70">
        <f t="shared" si="4"/>
        <v>1973</v>
      </c>
      <c r="C298" s="75">
        <v>49.83</v>
      </c>
      <c r="K298" s="75">
        <v>66.864830987454255</v>
      </c>
    </row>
    <row r="299" spans="1:11" x14ac:dyDescent="0.15">
      <c r="A299" s="70">
        <f t="shared" si="4"/>
        <v>1974</v>
      </c>
      <c r="C299" s="75">
        <v>48.28</v>
      </c>
      <c r="K299" s="75">
        <v>75.897138973605706</v>
      </c>
    </row>
    <row r="300" spans="1:11" x14ac:dyDescent="0.15">
      <c r="A300" s="70">
        <f t="shared" si="4"/>
        <v>1975</v>
      </c>
      <c r="C300" s="75">
        <v>43.83</v>
      </c>
      <c r="K300" s="75">
        <v>70.449702778727385</v>
      </c>
    </row>
    <row r="301" spans="1:11" x14ac:dyDescent="0.15">
      <c r="A301" s="70">
        <f t="shared" si="4"/>
        <v>1976</v>
      </c>
      <c r="C301" s="75">
        <v>45.19</v>
      </c>
      <c r="K301" s="75">
        <v>82.689140163997195</v>
      </c>
    </row>
    <row r="302" spans="1:11" x14ac:dyDescent="0.15">
      <c r="A302" s="70">
        <f t="shared" si="4"/>
        <v>1977</v>
      </c>
      <c r="C302" s="75">
        <v>46.11</v>
      </c>
      <c r="K302" s="75">
        <v>88.345955958399003</v>
      </c>
    </row>
    <row r="303" spans="1:11" x14ac:dyDescent="0.15">
      <c r="A303" s="70">
        <f t="shared" si="4"/>
        <v>1978</v>
      </c>
      <c r="C303" s="75">
        <v>47.16</v>
      </c>
      <c r="K303" s="75">
        <v>83.394079753971766</v>
      </c>
    </row>
    <row r="304" spans="1:11" x14ac:dyDescent="0.15">
      <c r="A304" s="70">
        <f t="shared" si="4"/>
        <v>1979</v>
      </c>
      <c r="C304" s="75">
        <v>44.01</v>
      </c>
      <c r="K304" s="75">
        <v>85.265661631263185</v>
      </c>
    </row>
    <row r="305" spans="1:11" x14ac:dyDescent="0.15">
      <c r="A305" s="70">
        <f t="shared" si="4"/>
        <v>1980</v>
      </c>
      <c r="C305" s="75">
        <v>41.3</v>
      </c>
      <c r="G305" s="75">
        <v>46.100999999999999</v>
      </c>
      <c r="K305" s="75">
        <v>79.859649957364226</v>
      </c>
    </row>
    <row r="306" spans="1:11" x14ac:dyDescent="0.15">
      <c r="A306" s="70">
        <f t="shared" si="4"/>
        <v>1981</v>
      </c>
      <c r="C306" s="75">
        <v>38.79</v>
      </c>
      <c r="G306" s="75">
        <v>49.252000000000002</v>
      </c>
      <c r="K306" s="75">
        <v>96.646305983481625</v>
      </c>
    </row>
    <row r="307" spans="1:11" x14ac:dyDescent="0.15">
      <c r="A307" s="70">
        <f t="shared" si="4"/>
        <v>1982</v>
      </c>
      <c r="C307" s="75">
        <v>41.05</v>
      </c>
      <c r="G307" s="75">
        <v>47.558</v>
      </c>
      <c r="K307" s="75">
        <v>109.87972306756785</v>
      </c>
    </row>
    <row r="308" spans="1:11" x14ac:dyDescent="0.15">
      <c r="A308" s="70">
        <f t="shared" si="4"/>
        <v>1983</v>
      </c>
      <c r="C308" s="75">
        <v>41.32</v>
      </c>
      <c r="G308" s="75">
        <v>46.512</v>
      </c>
      <c r="K308" s="75">
        <v>120.10789737060779</v>
      </c>
    </row>
    <row r="309" spans="1:11" x14ac:dyDescent="0.15">
      <c r="A309" s="70">
        <f t="shared" si="4"/>
        <v>1984</v>
      </c>
      <c r="C309" s="75">
        <v>40.82</v>
      </c>
      <c r="G309" s="75">
        <v>47.027000000000001</v>
      </c>
      <c r="K309" s="75">
        <v>129.67728731893388</v>
      </c>
    </row>
    <row r="310" spans="1:11" x14ac:dyDescent="0.15">
      <c r="A310" s="70">
        <f t="shared" si="4"/>
        <v>1985</v>
      </c>
      <c r="C310" s="75">
        <v>40.42</v>
      </c>
      <c r="G310" s="75">
        <v>46.02</v>
      </c>
      <c r="K310" s="75">
        <v>142.46221882412499</v>
      </c>
    </row>
    <row r="311" spans="1:11" x14ac:dyDescent="0.15">
      <c r="A311" s="70">
        <f t="shared" si="4"/>
        <v>1986</v>
      </c>
      <c r="C311" s="75">
        <v>41.12</v>
      </c>
      <c r="G311" s="75">
        <v>46.070999999999998</v>
      </c>
      <c r="K311" s="75">
        <v>140.59020106070065</v>
      </c>
    </row>
    <row r="312" spans="1:11" x14ac:dyDescent="0.15">
      <c r="A312" s="70">
        <f t="shared" si="4"/>
        <v>1987</v>
      </c>
      <c r="C312" s="75">
        <v>38.549999999999997</v>
      </c>
      <c r="G312" s="75">
        <v>44.277000000000001</v>
      </c>
      <c r="K312" s="75">
        <v>142.37665036020945</v>
      </c>
    </row>
    <row r="313" spans="1:11" x14ac:dyDescent="0.15">
      <c r="A313" s="70">
        <f t="shared" si="4"/>
        <v>1988</v>
      </c>
      <c r="C313" s="75">
        <v>35.65</v>
      </c>
      <c r="G313" s="75">
        <v>41.872</v>
      </c>
      <c r="K313" s="75">
        <v>125.46171912216327</v>
      </c>
    </row>
    <row r="314" spans="1:11" x14ac:dyDescent="0.15">
      <c r="A314" s="70">
        <f t="shared" si="4"/>
        <v>1989</v>
      </c>
      <c r="C314" s="75">
        <v>32.369999999999997</v>
      </c>
      <c r="G314" s="75">
        <v>37.023000000000003</v>
      </c>
      <c r="K314" s="75">
        <v>135.78478933280158</v>
      </c>
    </row>
    <row r="315" spans="1:11" x14ac:dyDescent="0.15">
      <c r="A315" s="70">
        <f t="shared" si="4"/>
        <v>1990</v>
      </c>
      <c r="C315" s="75">
        <v>27.4</v>
      </c>
      <c r="G315" s="75">
        <v>32.58</v>
      </c>
      <c r="K315" s="75">
        <v>139.03725293991235</v>
      </c>
    </row>
    <row r="316" spans="1:11" x14ac:dyDescent="0.15">
      <c r="A316" s="70">
        <f t="shared" si="4"/>
        <v>1991</v>
      </c>
      <c r="C316" s="75">
        <v>25.76</v>
      </c>
      <c r="G316" s="75">
        <v>31.295999999999999</v>
      </c>
      <c r="K316" s="75">
        <v>131.85222190832459</v>
      </c>
    </row>
    <row r="317" spans="1:11" x14ac:dyDescent="0.15">
      <c r="A317" s="70">
        <f t="shared" si="4"/>
        <v>1992</v>
      </c>
      <c r="C317" s="75">
        <v>24.56</v>
      </c>
      <c r="G317" s="75">
        <v>32.795000000000002</v>
      </c>
      <c r="K317" s="75">
        <v>125.34942015174279</v>
      </c>
    </row>
    <row r="318" spans="1:11" x14ac:dyDescent="0.15">
      <c r="A318" s="70">
        <f t="shared" si="4"/>
        <v>1993</v>
      </c>
      <c r="C318" s="75">
        <v>25.69</v>
      </c>
      <c r="G318" s="75">
        <v>37.945999999999998</v>
      </c>
      <c r="K318" s="75">
        <v>159.11046609994361</v>
      </c>
    </row>
    <row r="319" spans="1:11" x14ac:dyDescent="0.15">
      <c r="A319" s="70">
        <f t="shared" si="4"/>
        <v>1994</v>
      </c>
      <c r="C319" s="75">
        <v>40.68</v>
      </c>
      <c r="G319" s="75">
        <v>43.03</v>
      </c>
      <c r="K319" s="75">
        <v>157.69926652605633</v>
      </c>
    </row>
    <row r="320" spans="1:11" x14ac:dyDescent="0.15">
      <c r="A320" s="70">
        <f t="shared" si="4"/>
        <v>1995</v>
      </c>
      <c r="C320" s="75">
        <v>43.36</v>
      </c>
      <c r="G320" s="75">
        <v>46.305</v>
      </c>
      <c r="K320" s="75">
        <v>166.93694097690135</v>
      </c>
    </row>
    <row r="321" spans="1:11" x14ac:dyDescent="0.15">
      <c r="A321" s="70">
        <f t="shared" si="4"/>
        <v>1996</v>
      </c>
      <c r="C321" s="75">
        <v>44.58</v>
      </c>
      <c r="G321" s="75">
        <v>48.222999999999999</v>
      </c>
      <c r="K321" s="75">
        <v>182.99127291916304</v>
      </c>
    </row>
    <row r="322" spans="1:11" x14ac:dyDescent="0.15">
      <c r="A322" s="70">
        <f t="shared" si="4"/>
        <v>1997</v>
      </c>
      <c r="C322" s="75">
        <v>43.76</v>
      </c>
      <c r="G322" s="75">
        <v>49.26</v>
      </c>
      <c r="K322" s="75">
        <v>189.25733872511876</v>
      </c>
    </row>
    <row r="323" spans="1:11" x14ac:dyDescent="0.15">
      <c r="A323" s="70">
        <f t="shared" si="4"/>
        <v>1998</v>
      </c>
      <c r="C323" s="75">
        <v>40.869999999999997</v>
      </c>
      <c r="G323" s="75">
        <v>46.279000000000003</v>
      </c>
      <c r="K323" s="75">
        <v>187.99709873559192</v>
      </c>
    </row>
    <row r="324" spans="1:11" x14ac:dyDescent="0.15">
      <c r="A324" s="70">
        <f t="shared" si="4"/>
        <v>1999</v>
      </c>
      <c r="C324" s="75">
        <v>38.840000000000003</v>
      </c>
      <c r="G324" s="75">
        <v>43.661000000000001</v>
      </c>
      <c r="K324" s="75">
        <v>184.98134008130555</v>
      </c>
    </row>
    <row r="325" spans="1:11" x14ac:dyDescent="0.15">
      <c r="A325" s="70">
        <f t="shared" si="4"/>
        <v>2000</v>
      </c>
      <c r="C325" s="75">
        <v>33.32</v>
      </c>
      <c r="G325" s="75">
        <v>40.869</v>
      </c>
      <c r="K325" s="75">
        <v>206.15645579607758</v>
      </c>
    </row>
    <row r="326" spans="1:11" x14ac:dyDescent="0.15">
      <c r="A326" s="70">
        <f t="shared" si="4"/>
        <v>2001</v>
      </c>
      <c r="C326" s="75">
        <v>32.06</v>
      </c>
      <c r="G326" s="75">
        <v>37.701000000000001</v>
      </c>
      <c r="K326" s="75">
        <v>225.82480464214237</v>
      </c>
    </row>
    <row r="327" spans="1:11" x14ac:dyDescent="0.15">
      <c r="A327" s="70">
        <f t="shared" si="4"/>
        <v>2002</v>
      </c>
      <c r="C327" s="75">
        <v>33.06</v>
      </c>
      <c r="G327" s="75">
        <v>37.235999999999997</v>
      </c>
      <c r="K327" s="75">
        <v>238.43069427107889</v>
      </c>
    </row>
    <row r="328" spans="1:11" x14ac:dyDescent="0.15">
      <c r="A328" s="70">
        <f t="shared" si="4"/>
        <v>2003</v>
      </c>
      <c r="C328" s="75">
        <v>34</v>
      </c>
      <c r="G328" s="75">
        <v>38.548999999999999</v>
      </c>
      <c r="K328" s="75">
        <v>290.23513369873893</v>
      </c>
    </row>
    <row r="329" spans="1:11" x14ac:dyDescent="0.15">
      <c r="A329" s="70">
        <f t="shared" si="4"/>
        <v>2004</v>
      </c>
      <c r="C329" s="75">
        <v>35.619999999999997</v>
      </c>
      <c r="G329" s="75">
        <v>40.234000000000002</v>
      </c>
      <c r="K329" s="75">
        <v>305.38940131377421</v>
      </c>
    </row>
    <row r="330" spans="1:11" x14ac:dyDescent="0.15">
      <c r="A330" s="70">
        <f t="shared" si="4"/>
        <v>2005</v>
      </c>
      <c r="C330" s="75">
        <v>37.4</v>
      </c>
      <c r="G330" s="75">
        <v>42.08</v>
      </c>
      <c r="K330" s="75">
        <v>323.53689712329299</v>
      </c>
    </row>
    <row r="331" spans="1:11" x14ac:dyDescent="0.15">
      <c r="A331" s="70">
        <f t="shared" si="4"/>
        <v>2006</v>
      </c>
      <c r="C331" s="75">
        <v>38.409999999999997</v>
      </c>
      <c r="G331" s="75">
        <v>43.125999999999998</v>
      </c>
      <c r="K331" s="75">
        <v>378.20205079923869</v>
      </c>
    </row>
    <row r="332" spans="1:11" x14ac:dyDescent="0.15">
      <c r="A332" s="70">
        <f t="shared" si="4"/>
        <v>2007</v>
      </c>
      <c r="C332" s="75">
        <v>44.8</v>
      </c>
      <c r="G332" s="75">
        <v>43.94</v>
      </c>
      <c r="K332" s="75">
        <v>402.14793210845426</v>
      </c>
    </row>
    <row r="333" spans="1:11" x14ac:dyDescent="0.15">
      <c r="A333" s="70">
        <f t="shared" si="4"/>
        <v>2008</v>
      </c>
      <c r="C333" s="75">
        <v>43.24</v>
      </c>
      <c r="G333" s="75">
        <v>52.052</v>
      </c>
      <c r="K333" s="75">
        <v>339.269130913911</v>
      </c>
    </row>
    <row r="334" spans="1:11" x14ac:dyDescent="0.15">
      <c r="A334" s="70">
        <f>A333+1</f>
        <v>2009</v>
      </c>
      <c r="C334" s="75">
        <v>55.2</v>
      </c>
      <c r="G334" s="75">
        <v>68.486000000000004</v>
      </c>
      <c r="K334" s="75">
        <v>428.67455013654012</v>
      </c>
    </row>
    <row r="335" spans="1:11" x14ac:dyDescent="0.15">
      <c r="A335" s="70">
        <f>A334+1</f>
        <v>2010</v>
      </c>
      <c r="C335" s="75">
        <v>71.95</v>
      </c>
      <c r="G335" s="75">
        <v>76.661000000000001</v>
      </c>
      <c r="K335" s="75">
        <v>410.46094377424214</v>
      </c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GDP and Debt Summary</vt:lpstr>
      <vt:lpstr>Debt Charts</vt:lpstr>
      <vt:lpstr>R&amp;R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A.J. Christensen</dc:creator>
  <cp:lastModifiedBy>Michael Grady</cp:lastModifiedBy>
  <cp:lastPrinted>2013-06-07T13:24:53Z</cp:lastPrinted>
  <dcterms:created xsi:type="dcterms:W3CDTF">2001-05-01T17:45:06Z</dcterms:created>
  <dcterms:modified xsi:type="dcterms:W3CDTF">2021-11-08T22:59:15Z</dcterms:modified>
</cp:coreProperties>
</file>